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Documents\characterization_reet\Dektak\"/>
    </mc:Choice>
  </mc:AlternateContent>
  <bookViews>
    <workbookView xWindow="0" yWindow="0" windowWidth="13420" windowHeight="6030"/>
  </bookViews>
  <sheets>
    <sheet name="Sheet1" sheetId="1" r:id="rId1"/>
    <sheet name="Sheet2"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2" i="2" l="1"/>
  <c r="E42" i="2" l="1"/>
  <c r="E41" i="2"/>
  <c r="E39" i="2"/>
  <c r="E32" i="2"/>
  <c r="E31" i="2"/>
  <c r="E29" i="2"/>
  <c r="E23" i="2"/>
  <c r="E22" i="2"/>
  <c r="E20" i="2"/>
  <c r="E13" i="2"/>
  <c r="E15" i="2" s="1"/>
  <c r="E16" i="2" s="1"/>
  <c r="E42" i="1"/>
  <c r="E41" i="1"/>
  <c r="E39" i="1"/>
  <c r="E32" i="1"/>
  <c r="E31" i="1"/>
  <c r="E29" i="1"/>
  <c r="E23" i="1"/>
  <c r="E22" i="1"/>
  <c r="E20" i="1"/>
  <c r="E13" i="1"/>
  <c r="E15" i="1" s="1"/>
  <c r="E24" i="2" l="1"/>
  <c r="E25" i="2" s="1"/>
  <c r="E43" i="2"/>
  <c r="E44" i="2" s="1"/>
  <c r="E33" i="2"/>
  <c r="E34" i="2" s="1"/>
  <c r="E24" i="1"/>
  <c r="E43" i="1"/>
  <c r="E33" i="1"/>
  <c r="E34" i="1" s="1"/>
  <c r="E44" i="1"/>
  <c r="E16" i="1"/>
  <c r="E25" i="1" l="1"/>
</calcChain>
</file>

<file path=xl/sharedStrings.xml><?xml version="1.0" encoding="utf-8"?>
<sst xmlns="http://schemas.openxmlformats.org/spreadsheetml/2006/main" count="211" uniqueCount="56">
  <si>
    <t>source of uncertainty</t>
  </si>
  <si>
    <t>value +/-</t>
  </si>
  <si>
    <t>shape of pdf</t>
  </si>
  <si>
    <t>divisor</t>
  </si>
  <si>
    <t>standard uncertainty</t>
  </si>
  <si>
    <t>resolution</t>
  </si>
  <si>
    <t xml:space="preserve">1 Å, 10 Å, 80 Å or 160 Å (for ranges 65 kÅ, 655 kÅ, 5240 kÅ and 1 mm respectively) </t>
  </si>
  <si>
    <t>standard uncertainty of mean (10 repeated readings)</t>
  </si>
  <si>
    <t>gauss</t>
  </si>
  <si>
    <t>uniform</t>
  </si>
  <si>
    <t>sqrt 3</t>
  </si>
  <si>
    <t>none</t>
  </si>
  <si>
    <t>standard uncertainty of mean</t>
  </si>
  <si>
    <t>0.15 µm for the 24.865 µm standard and 30 Å for the 9160 Å standard</t>
  </si>
  <si>
    <t>value +/- (nm)</t>
  </si>
  <si>
    <t>total uncertainty</t>
  </si>
  <si>
    <t>95 % confidence int</t>
  </si>
  <si>
    <t>value +/- (micron)</t>
  </si>
  <si>
    <t>standard uncertainty (microns)</t>
  </si>
  <si>
    <t>standard uncertainty (nm)</t>
  </si>
  <si>
    <t xml:space="preserve">1 Å, 10 Å, 80 Å or 140 Å (for ranges 65 kÅ, 655 kÅ, 5240 kÅ and 1 mm respectively) </t>
  </si>
  <si>
    <t>uncertainty on 200 micron reading w 262 micron range</t>
  </si>
  <si>
    <t>gaussian</t>
  </si>
  <si>
    <t>0.15 µm for the 24.865 µm standard and 300 Å for the 916 nm standard</t>
  </si>
  <si>
    <t>distribution cut off at 0.15 µm for the 24.865 µm standard (3 large ranges) and 137 Å for the 9160 Å standard (smallest range) but this hardly matters as it's in the far far tails</t>
  </si>
  <si>
    <t>NA</t>
  </si>
  <si>
    <t>between gaussian and uniform</t>
  </si>
  <si>
    <t>actual measurements of the standard step height are kinda a gaussian centered on 9212 Å for the 6.5 micron range and 24860-24867 nm for the larger ranges with a "standard deviation"  of 24 Å for the small range and 50-60 nm for the larger ranges. So for the smallest range the average value is actually off from the expected value of the standard by more than 2 "standard deviations"  !</t>
  </si>
  <si>
    <t>3 random + 5 systematic</t>
  </si>
  <si>
    <t xml:space="preserve">distribution cut off at 0.15 µm for the 24.865 µm standard (3 large ranges) and 137 Å for the 9160 Å standard (smallest range) </t>
  </si>
  <si>
    <t>in general</t>
  </si>
  <si>
    <t>Gaussian</t>
  </si>
  <si>
    <t xml:space="preserve">Treating the distribution of actual measured step heights as Gaussian distributions gives a "standard deviation"  of 25 Å for the small range and 66 nm for the 65.5 micron range (after excluding the worst outliers). </t>
  </si>
  <si>
    <t xml:space="preserve">Actual measurements of the standard step height are kinda Gaussian-distributed (actually a bit more square than a Gaussian and with some very distant outliers) and centered on 9161 Å for the 6.5 micron range and 24871 nm for the 65.5 micron range. Due to our QC procedure the distribution cuts off at 0.15 µm for the 24.865 µm standard (3 large ranges) and 137 Å for the 9160 Å standard (smallest range) </t>
  </si>
  <si>
    <t>uncertainty on QC measurements of the standard step height. We do calibration if outside limits</t>
  </si>
  <si>
    <t>What is this uncertainty about?</t>
  </si>
  <si>
    <t>difference between what we expect that the standard step height is and what it truly is</t>
  </si>
  <si>
    <t>difference between the average value we measure for the standard step heigth with the Dektak and what we expect the standard step size to be</t>
  </si>
  <si>
    <t>difference between the value the Dektak spits out and what it would spit out with better resolution…</t>
  </si>
  <si>
    <t>difference between what we measure in one Dektak scan of some feature of interest and what we measure as the average of many scans</t>
  </si>
  <si>
    <t>depends on range. Systematic error</t>
  </si>
  <si>
    <t>depends on range. Random error</t>
  </si>
  <si>
    <t>can only be estimated.…could be a combination of systematic and random error</t>
  </si>
  <si>
    <t>standard step height uncertainty</t>
  </si>
  <si>
    <t>QC uncertainty</t>
  </si>
  <si>
    <t>uncertainty on reading w 6.5 micron range</t>
  </si>
  <si>
    <t>uncertainty on reading w 65.5 micron range</t>
  </si>
  <si>
    <t>uncertainty on reading w 524 micron range</t>
  </si>
  <si>
    <t>uncertainty on reading w 1 mm range</t>
  </si>
  <si>
    <t>Uncertainty budget for DektakXTA</t>
  </si>
  <si>
    <t>Uncertainty budget for Dektak 8</t>
  </si>
  <si>
    <t>uncertainty on calibration of standard step height</t>
  </si>
  <si>
    <t>uncertainty onreading w 1 mm range</t>
  </si>
  <si>
    <t>20 Å on 6.5 micron range, 24-26 nm on larger ranges when measuring the standard step (can depend a lot on sample)</t>
  </si>
  <si>
    <t>depends on range and on sample. Random error</t>
  </si>
  <si>
    <t>24 Å on 6.5 micron range range, 34 nm on larger ranges for the standard samples. Could be larger for other sample types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</si>
</sst>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4" x14ac:knownFonts="1">
    <font>
      <sz val="11"/>
      <color theme="1"/>
      <name val="Calibri"/>
      <family val="2"/>
      <scheme val="minor"/>
    </font>
    <font>
      <b/>
      <sz val="11"/>
      <color theme="1"/>
      <name val="Calibri"/>
      <family val="2"/>
      <scheme val="minor"/>
    </font>
    <font>
      <sz val="9"/>
      <color rgb="FF000000"/>
      <name val="Arial"/>
      <family val="2"/>
    </font>
    <font>
      <b/>
      <u/>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0">
    <xf numFmtId="0" fontId="0" fillId="0" borderId="0" xfId="0"/>
    <xf numFmtId="0" fontId="1" fillId="0" borderId="0" xfId="0" applyFont="1" applyAlignment="1">
      <alignment wrapText="1"/>
    </xf>
    <xf numFmtId="0" fontId="0" fillId="0" borderId="0" xfId="0" applyAlignment="1">
      <alignment wrapText="1"/>
    </xf>
    <xf numFmtId="0" fontId="2" fillId="0" borderId="0" xfId="0" applyFont="1" applyAlignment="1">
      <alignment wrapText="1"/>
    </xf>
    <xf numFmtId="164" fontId="0" fillId="0" borderId="0" xfId="0" applyNumberFormat="1"/>
    <xf numFmtId="0" fontId="3" fillId="0" borderId="0" xfId="0" applyFont="1" applyAlignment="1"/>
    <xf numFmtId="0" fontId="3" fillId="0" borderId="0" xfId="0" applyFont="1" applyAlignment="1">
      <alignment wrapText="1"/>
    </xf>
    <xf numFmtId="0" fontId="3" fillId="0" borderId="0" xfId="0" applyFont="1"/>
    <xf numFmtId="0" fontId="1" fillId="0" borderId="0" xfId="0" applyFont="1"/>
    <xf numFmtId="0" fontId="0" fillId="0" borderId="0" xfId="0"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tabSelected="1" topLeftCell="A2" zoomScaleNormal="100" workbookViewId="0">
      <selection activeCell="A7" sqref="A7"/>
    </sheetView>
  </sheetViews>
  <sheetFormatPr defaultRowHeight="14.5" x14ac:dyDescent="0.35"/>
  <cols>
    <col min="1" max="1" width="17.54296875" customWidth="1"/>
    <col min="2" max="2" width="28.54296875" customWidth="1"/>
    <col min="3" max="3" width="41.54296875" customWidth="1"/>
    <col min="5" max="5" width="23" customWidth="1"/>
    <col min="6" max="6" width="33.08984375" customWidth="1"/>
  </cols>
  <sheetData>
    <row r="1" spans="1:6" x14ac:dyDescent="0.35">
      <c r="A1" s="8" t="s">
        <v>49</v>
      </c>
    </row>
    <row r="2" spans="1:6" x14ac:dyDescent="0.35">
      <c r="A2" s="7" t="s">
        <v>30</v>
      </c>
    </row>
    <row r="3" spans="1:6" s="1" customFormat="1" ht="29" x14ac:dyDescent="0.35">
      <c r="A3" s="1" t="s">
        <v>0</v>
      </c>
      <c r="B3" s="1" t="s">
        <v>1</v>
      </c>
      <c r="C3" s="1" t="s">
        <v>2</v>
      </c>
      <c r="D3" s="1" t="s">
        <v>3</v>
      </c>
      <c r="E3" s="1" t="s">
        <v>4</v>
      </c>
      <c r="F3" s="1" t="s">
        <v>35</v>
      </c>
    </row>
    <row r="4" spans="1:6" ht="58" x14ac:dyDescent="0.35">
      <c r="A4" s="2" t="s">
        <v>51</v>
      </c>
      <c r="B4" s="3" t="s">
        <v>13</v>
      </c>
      <c r="C4" s="2" t="s">
        <v>31</v>
      </c>
      <c r="D4" s="2">
        <v>2</v>
      </c>
      <c r="E4" s="2" t="s">
        <v>40</v>
      </c>
      <c r="F4" s="9" t="s">
        <v>36</v>
      </c>
    </row>
    <row r="5" spans="1:6" ht="93" x14ac:dyDescent="0.35">
      <c r="A5" s="2" t="s">
        <v>34</v>
      </c>
      <c r="B5" s="3" t="s">
        <v>32</v>
      </c>
      <c r="C5" s="3" t="s">
        <v>33</v>
      </c>
      <c r="D5" s="2" t="s">
        <v>25</v>
      </c>
      <c r="E5" s="2" t="s">
        <v>42</v>
      </c>
      <c r="F5" s="9" t="s">
        <v>37</v>
      </c>
    </row>
    <row r="6" spans="1:6" ht="43.5" x14ac:dyDescent="0.35">
      <c r="A6" s="2" t="s">
        <v>5</v>
      </c>
      <c r="B6" s="3" t="s">
        <v>6</v>
      </c>
      <c r="C6" s="2" t="s">
        <v>9</v>
      </c>
      <c r="D6" s="2" t="s">
        <v>10</v>
      </c>
      <c r="E6" s="2" t="s">
        <v>41</v>
      </c>
      <c r="F6" s="9" t="s">
        <v>38</v>
      </c>
    </row>
    <row r="7" spans="1:6" ht="58" x14ac:dyDescent="0.35">
      <c r="A7" s="2" t="s">
        <v>7</v>
      </c>
      <c r="B7" s="3" t="s">
        <v>55</v>
      </c>
      <c r="C7" s="2" t="s">
        <v>31</v>
      </c>
      <c r="D7" s="2" t="s">
        <v>11</v>
      </c>
      <c r="E7" s="2" t="s">
        <v>54</v>
      </c>
      <c r="F7" s="9" t="s">
        <v>39</v>
      </c>
    </row>
    <row r="8" spans="1:6" x14ac:dyDescent="0.35">
      <c r="A8" s="2"/>
      <c r="B8" s="2"/>
      <c r="C8" s="2"/>
      <c r="D8" s="2"/>
      <c r="E8" s="2"/>
    </row>
    <row r="9" spans="1:6" x14ac:dyDescent="0.35">
      <c r="A9" s="5" t="s">
        <v>45</v>
      </c>
      <c r="B9" s="2"/>
      <c r="C9" s="2"/>
      <c r="D9" s="2"/>
      <c r="E9" s="2"/>
    </row>
    <row r="10" spans="1:6" ht="43.5" x14ac:dyDescent="0.35">
      <c r="A10" s="1" t="s">
        <v>0</v>
      </c>
      <c r="B10" s="1" t="s">
        <v>14</v>
      </c>
      <c r="C10" s="1" t="s">
        <v>2</v>
      </c>
      <c r="D10" s="1" t="s">
        <v>3</v>
      </c>
      <c r="E10" s="1" t="s">
        <v>19</v>
      </c>
    </row>
    <row r="11" spans="1:6" ht="29" x14ac:dyDescent="0.35">
      <c r="A11" s="2" t="s">
        <v>43</v>
      </c>
      <c r="B11" s="2">
        <v>30</v>
      </c>
      <c r="C11" s="2" t="s">
        <v>8</v>
      </c>
      <c r="D11" s="2">
        <v>2</v>
      </c>
      <c r="E11" s="2">
        <v>15</v>
      </c>
    </row>
    <row r="12" spans="1:6" ht="43.5" x14ac:dyDescent="0.35">
      <c r="A12" s="2" t="s">
        <v>44</v>
      </c>
      <c r="B12" s="3">
        <v>2.5</v>
      </c>
      <c r="C12" s="2" t="s">
        <v>29</v>
      </c>
      <c r="D12" s="2">
        <v>1</v>
      </c>
      <c r="E12" s="2">
        <v>2.5</v>
      </c>
    </row>
    <row r="13" spans="1:6" x14ac:dyDescent="0.35">
      <c r="A13" s="2" t="s">
        <v>5</v>
      </c>
      <c r="B13" s="2">
        <v>0.1</v>
      </c>
      <c r="C13" s="2" t="s">
        <v>9</v>
      </c>
      <c r="D13" s="2" t="s">
        <v>10</v>
      </c>
      <c r="E13" s="4">
        <f>0.1*SQRT(3)</f>
        <v>0.17320508075688773</v>
      </c>
    </row>
    <row r="14" spans="1:6" ht="43.5" x14ac:dyDescent="0.35">
      <c r="A14" s="2" t="s">
        <v>12</v>
      </c>
      <c r="B14" s="2">
        <v>2.4</v>
      </c>
      <c r="C14" s="2" t="s">
        <v>8</v>
      </c>
      <c r="D14" s="2" t="s">
        <v>11</v>
      </c>
      <c r="E14">
        <v>2.4</v>
      </c>
    </row>
    <row r="15" spans="1:6" x14ac:dyDescent="0.35">
      <c r="A15" s="6" t="s">
        <v>15</v>
      </c>
      <c r="E15" s="4">
        <f>SQRT(E13^2+E12^2+E11^2+E14^2)</f>
        <v>15.396103403134184</v>
      </c>
    </row>
    <row r="16" spans="1:6" x14ac:dyDescent="0.35">
      <c r="A16" s="2" t="s">
        <v>16</v>
      </c>
      <c r="E16" s="4">
        <f>2*E15</f>
        <v>30.792206806268368</v>
      </c>
    </row>
    <row r="18" spans="1:5" x14ac:dyDescent="0.35">
      <c r="A18" s="5" t="s">
        <v>46</v>
      </c>
      <c r="B18" s="2"/>
      <c r="C18" s="2"/>
      <c r="D18" s="2"/>
      <c r="E18" s="2"/>
    </row>
    <row r="19" spans="1:5" ht="43.5" x14ac:dyDescent="0.35">
      <c r="A19" s="1" t="s">
        <v>0</v>
      </c>
      <c r="B19" s="1" t="s">
        <v>17</v>
      </c>
      <c r="C19" s="1" t="s">
        <v>2</v>
      </c>
      <c r="D19" s="1" t="s">
        <v>3</v>
      </c>
      <c r="E19" s="1" t="s">
        <v>18</v>
      </c>
    </row>
    <row r="20" spans="1:5" ht="29" x14ac:dyDescent="0.35">
      <c r="A20" s="2" t="s">
        <v>43</v>
      </c>
      <c r="B20" s="2">
        <v>0.15</v>
      </c>
      <c r="C20" s="2" t="s">
        <v>8</v>
      </c>
      <c r="D20" s="2">
        <v>2</v>
      </c>
      <c r="E20" s="2">
        <f>B20/D20</f>
        <v>7.4999999999999997E-2</v>
      </c>
    </row>
    <row r="21" spans="1:5" ht="43.5" x14ac:dyDescent="0.35">
      <c r="A21" s="2" t="s">
        <v>44</v>
      </c>
      <c r="B21" s="3">
        <v>7.0000000000000007E-2</v>
      </c>
      <c r="C21" s="2" t="s">
        <v>29</v>
      </c>
      <c r="D21" s="2">
        <v>1</v>
      </c>
      <c r="E21" s="3">
        <v>7.0000000000000007E-2</v>
      </c>
    </row>
    <row r="22" spans="1:5" x14ac:dyDescent="0.35">
      <c r="A22" s="2" t="s">
        <v>5</v>
      </c>
      <c r="B22" s="2">
        <v>1E-3</v>
      </c>
      <c r="C22" s="2" t="s">
        <v>9</v>
      </c>
      <c r="D22" s="2" t="s">
        <v>10</v>
      </c>
      <c r="E22" s="4">
        <f>B22*SQRT(3)</f>
        <v>1.7320508075688772E-3</v>
      </c>
    </row>
    <row r="23" spans="1:5" ht="43.5" x14ac:dyDescent="0.35">
      <c r="A23" s="2" t="s">
        <v>12</v>
      </c>
      <c r="B23" s="2">
        <v>3.4000000000000002E-2</v>
      </c>
      <c r="C23" s="2" t="s">
        <v>8</v>
      </c>
      <c r="D23" s="2" t="s">
        <v>11</v>
      </c>
      <c r="E23">
        <f>B23</f>
        <v>3.4000000000000002E-2</v>
      </c>
    </row>
    <row r="24" spans="1:5" x14ac:dyDescent="0.35">
      <c r="A24" s="6" t="s">
        <v>15</v>
      </c>
      <c r="E24" s="4">
        <f>SQRT(E22^2+E21^2+E20^2+E23^2)</f>
        <v>0.10809255293497329</v>
      </c>
    </row>
    <row r="25" spans="1:5" x14ac:dyDescent="0.35">
      <c r="A25" s="2" t="s">
        <v>16</v>
      </c>
      <c r="E25" s="4">
        <f>2*E24</f>
        <v>0.21618510586994658</v>
      </c>
    </row>
    <row r="27" spans="1:5" x14ac:dyDescent="0.35">
      <c r="A27" s="5" t="s">
        <v>47</v>
      </c>
      <c r="B27" s="2"/>
      <c r="C27" s="2"/>
      <c r="D27" s="2"/>
      <c r="E27" s="2"/>
    </row>
    <row r="28" spans="1:5" ht="43.5" x14ac:dyDescent="0.35">
      <c r="A28" s="1" t="s">
        <v>0</v>
      </c>
      <c r="B28" s="1" t="s">
        <v>17</v>
      </c>
      <c r="C28" s="1" t="s">
        <v>2</v>
      </c>
      <c r="D28" s="1" t="s">
        <v>3</v>
      </c>
      <c r="E28" s="1" t="s">
        <v>18</v>
      </c>
    </row>
    <row r="29" spans="1:5" ht="29" x14ac:dyDescent="0.35">
      <c r="A29" s="2" t="s">
        <v>43</v>
      </c>
      <c r="B29" s="2">
        <v>0.15</v>
      </c>
      <c r="C29" s="2" t="s">
        <v>8</v>
      </c>
      <c r="D29" s="2">
        <v>2</v>
      </c>
      <c r="E29" s="2">
        <f>B29/D29</f>
        <v>7.4999999999999997E-2</v>
      </c>
    </row>
    <row r="30" spans="1:5" ht="43.5" x14ac:dyDescent="0.35">
      <c r="A30" s="2" t="s">
        <v>44</v>
      </c>
      <c r="B30" s="3">
        <v>7.0000000000000007E-2</v>
      </c>
      <c r="C30" s="2" t="s">
        <v>29</v>
      </c>
      <c r="D30" s="2">
        <v>1</v>
      </c>
      <c r="E30" s="3">
        <v>7.0000000000000007E-2</v>
      </c>
    </row>
    <row r="31" spans="1:5" x14ac:dyDescent="0.35">
      <c r="A31" s="2" t="s">
        <v>5</v>
      </c>
      <c r="B31" s="2">
        <v>8.0000000000000002E-3</v>
      </c>
      <c r="C31" s="2" t="s">
        <v>9</v>
      </c>
      <c r="D31" s="2" t="s">
        <v>10</v>
      </c>
      <c r="E31" s="4">
        <f>B31*SQRT(3)</f>
        <v>1.3856406460551017E-2</v>
      </c>
    </row>
    <row r="32" spans="1:5" ht="43.5" x14ac:dyDescent="0.35">
      <c r="A32" s="2" t="s">
        <v>12</v>
      </c>
      <c r="B32" s="2">
        <v>0.03</v>
      </c>
      <c r="C32" s="2" t="s">
        <v>8</v>
      </c>
      <c r="D32" s="2" t="s">
        <v>11</v>
      </c>
      <c r="E32">
        <f>B32</f>
        <v>0.03</v>
      </c>
    </row>
    <row r="33" spans="1:5" x14ac:dyDescent="0.35">
      <c r="A33" s="6" t="s">
        <v>15</v>
      </c>
      <c r="E33" s="4">
        <f>SQRT(E31^2+E30^2+E29^2+E32^2)</f>
        <v>0.10778218776773832</v>
      </c>
    </row>
    <row r="34" spans="1:5" x14ac:dyDescent="0.35">
      <c r="A34" s="2" t="s">
        <v>16</v>
      </c>
      <c r="E34" s="4">
        <f>2*E33</f>
        <v>0.21556437553547664</v>
      </c>
    </row>
    <row r="37" spans="1:5" x14ac:dyDescent="0.35">
      <c r="A37" s="5" t="s">
        <v>48</v>
      </c>
      <c r="B37" s="2"/>
      <c r="C37" s="2"/>
      <c r="D37" s="2"/>
      <c r="E37" s="2"/>
    </row>
    <row r="38" spans="1:5" ht="43.5" x14ac:dyDescent="0.35">
      <c r="A38" s="1" t="s">
        <v>0</v>
      </c>
      <c r="B38" s="1" t="s">
        <v>17</v>
      </c>
      <c r="C38" s="1" t="s">
        <v>2</v>
      </c>
      <c r="D38" s="1" t="s">
        <v>3</v>
      </c>
      <c r="E38" s="1" t="s">
        <v>18</v>
      </c>
    </row>
    <row r="39" spans="1:5" ht="29" x14ac:dyDescent="0.35">
      <c r="A39" s="2" t="s">
        <v>43</v>
      </c>
      <c r="B39" s="2">
        <v>0.15</v>
      </c>
      <c r="C39" s="2" t="s">
        <v>8</v>
      </c>
      <c r="D39" s="2">
        <v>2</v>
      </c>
      <c r="E39" s="2">
        <f>B39/D39</f>
        <v>7.4999999999999997E-2</v>
      </c>
    </row>
    <row r="40" spans="1:5" ht="43.5" x14ac:dyDescent="0.35">
      <c r="A40" s="2" t="s">
        <v>44</v>
      </c>
      <c r="B40" s="3">
        <v>7.0000000000000007E-2</v>
      </c>
      <c r="C40" s="2" t="s">
        <v>29</v>
      </c>
      <c r="D40" s="2">
        <v>1</v>
      </c>
      <c r="E40" s="3">
        <v>7.0000000000000007E-2</v>
      </c>
    </row>
    <row r="41" spans="1:5" x14ac:dyDescent="0.35">
      <c r="A41" s="2" t="s">
        <v>5</v>
      </c>
      <c r="B41" s="2">
        <v>0.18</v>
      </c>
      <c r="C41" s="2" t="s">
        <v>9</v>
      </c>
      <c r="D41" s="2" t="s">
        <v>10</v>
      </c>
      <c r="E41" s="4">
        <f>B41*SQRT(3)</f>
        <v>0.31176914536239786</v>
      </c>
    </row>
    <row r="42" spans="1:5" ht="43.5" x14ac:dyDescent="0.35">
      <c r="A42" s="2" t="s">
        <v>12</v>
      </c>
      <c r="B42" s="2">
        <v>3.5000000000000003E-2</v>
      </c>
      <c r="C42" s="2" t="s">
        <v>8</v>
      </c>
      <c r="D42" s="2" t="s">
        <v>11</v>
      </c>
      <c r="E42">
        <f>B42</f>
        <v>3.5000000000000003E-2</v>
      </c>
    </row>
    <row r="43" spans="1:5" x14ac:dyDescent="0.35">
      <c r="A43" s="6" t="s">
        <v>15</v>
      </c>
      <c r="E43" s="4">
        <f>SQRT(E41^2+E39^2+E42^2)</f>
        <v>0.32256782232578618</v>
      </c>
    </row>
    <row r="44" spans="1:5" x14ac:dyDescent="0.35">
      <c r="A44" s="2" t="s">
        <v>16</v>
      </c>
      <c r="E44" s="4">
        <f>2*E43</f>
        <v>0.64513564465157236</v>
      </c>
    </row>
  </sheetData>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workbookViewId="0">
      <selection activeCell="E7" sqref="E7"/>
    </sheetView>
  </sheetViews>
  <sheetFormatPr defaultRowHeight="14.5" x14ac:dyDescent="0.35"/>
  <cols>
    <col min="1" max="1" width="16.36328125" customWidth="1"/>
    <col min="2" max="2" width="35.7265625" customWidth="1"/>
    <col min="3" max="3" width="22.26953125" customWidth="1"/>
    <col min="5" max="5" width="26.1796875" customWidth="1"/>
    <col min="6" max="6" width="39.26953125" customWidth="1"/>
  </cols>
  <sheetData>
    <row r="1" spans="1:6" x14ac:dyDescent="0.35">
      <c r="A1" s="8" t="s">
        <v>50</v>
      </c>
    </row>
    <row r="2" spans="1:6" x14ac:dyDescent="0.35">
      <c r="A2" s="7" t="s">
        <v>30</v>
      </c>
    </row>
    <row r="3" spans="1:6" ht="29" x14ac:dyDescent="0.35">
      <c r="A3" s="1" t="s">
        <v>0</v>
      </c>
      <c r="B3" s="1" t="s">
        <v>1</v>
      </c>
      <c r="C3" s="1" t="s">
        <v>2</v>
      </c>
      <c r="D3" s="1" t="s">
        <v>3</v>
      </c>
      <c r="E3" s="1" t="s">
        <v>4</v>
      </c>
      <c r="F3" s="1" t="s">
        <v>35</v>
      </c>
    </row>
    <row r="4" spans="1:6" ht="58" x14ac:dyDescent="0.35">
      <c r="A4" s="2" t="s">
        <v>51</v>
      </c>
      <c r="B4" s="3" t="s">
        <v>23</v>
      </c>
      <c r="C4" s="2" t="s">
        <v>22</v>
      </c>
      <c r="D4" s="2">
        <v>2</v>
      </c>
      <c r="E4" s="2" t="s">
        <v>40</v>
      </c>
      <c r="F4" s="9" t="s">
        <v>36</v>
      </c>
    </row>
    <row r="5" spans="1:6" ht="116" x14ac:dyDescent="0.35">
      <c r="A5" s="2" t="s">
        <v>34</v>
      </c>
      <c r="B5" s="3" t="s">
        <v>27</v>
      </c>
      <c r="C5" s="2" t="s">
        <v>24</v>
      </c>
      <c r="D5" s="2" t="s">
        <v>25</v>
      </c>
      <c r="E5" s="2" t="s">
        <v>42</v>
      </c>
      <c r="F5" s="9" t="s">
        <v>37</v>
      </c>
    </row>
    <row r="6" spans="1:6" ht="43.5" x14ac:dyDescent="0.35">
      <c r="A6" s="2" t="s">
        <v>5</v>
      </c>
      <c r="B6" s="3" t="s">
        <v>20</v>
      </c>
      <c r="C6" s="2" t="s">
        <v>9</v>
      </c>
      <c r="D6" s="2" t="s">
        <v>10</v>
      </c>
      <c r="E6" s="2" t="s">
        <v>41</v>
      </c>
      <c r="F6" s="9" t="s">
        <v>38</v>
      </c>
    </row>
    <row r="7" spans="1:6" ht="72.5" x14ac:dyDescent="0.35">
      <c r="A7" s="2" t="s">
        <v>7</v>
      </c>
      <c r="B7" s="3" t="s">
        <v>53</v>
      </c>
      <c r="C7" s="2" t="s">
        <v>22</v>
      </c>
      <c r="D7" s="2" t="s">
        <v>11</v>
      </c>
      <c r="E7" s="2" t="s">
        <v>54</v>
      </c>
      <c r="F7" s="9" t="s">
        <v>39</v>
      </c>
    </row>
    <row r="8" spans="1:6" x14ac:dyDescent="0.35">
      <c r="A8" s="2"/>
      <c r="B8" s="2"/>
      <c r="C8" s="2"/>
      <c r="D8" s="2"/>
      <c r="E8" s="2"/>
    </row>
    <row r="9" spans="1:6" x14ac:dyDescent="0.35">
      <c r="A9" s="5" t="s">
        <v>45</v>
      </c>
      <c r="B9" s="2"/>
      <c r="C9" s="2"/>
      <c r="D9" s="2"/>
      <c r="E9" s="2"/>
    </row>
    <row r="10" spans="1:6" ht="29" x14ac:dyDescent="0.35">
      <c r="A10" s="1" t="s">
        <v>0</v>
      </c>
      <c r="B10" s="1" t="s">
        <v>14</v>
      </c>
      <c r="C10" s="1" t="s">
        <v>2</v>
      </c>
      <c r="D10" s="1" t="s">
        <v>3</v>
      </c>
      <c r="E10" s="1" t="s">
        <v>19</v>
      </c>
    </row>
    <row r="11" spans="1:6" ht="29" x14ac:dyDescent="0.35">
      <c r="A11" s="2" t="s">
        <v>43</v>
      </c>
      <c r="B11" s="2">
        <v>30</v>
      </c>
      <c r="C11" s="2" t="s">
        <v>8</v>
      </c>
      <c r="D11" s="2">
        <v>2</v>
      </c>
      <c r="E11" s="2">
        <v>15</v>
      </c>
    </row>
    <row r="12" spans="1:6" ht="29" x14ac:dyDescent="0.35">
      <c r="A12" s="2" t="s">
        <v>44</v>
      </c>
      <c r="B12" s="2" t="s">
        <v>28</v>
      </c>
      <c r="C12" s="2" t="s">
        <v>26</v>
      </c>
      <c r="D12" s="2" t="s">
        <v>11</v>
      </c>
      <c r="E12" s="2">
        <f>3+5</f>
        <v>8</v>
      </c>
    </row>
    <row r="13" spans="1:6" x14ac:dyDescent="0.35">
      <c r="A13" s="2" t="s">
        <v>5</v>
      </c>
      <c r="B13" s="2">
        <v>0.1</v>
      </c>
      <c r="C13" s="2" t="s">
        <v>9</v>
      </c>
      <c r="D13" s="2" t="s">
        <v>10</v>
      </c>
      <c r="E13" s="4">
        <f>0.1*SQRT(3)</f>
        <v>0.17320508075688773</v>
      </c>
    </row>
    <row r="14" spans="1:6" ht="43.5" x14ac:dyDescent="0.35">
      <c r="A14" s="2" t="s">
        <v>12</v>
      </c>
      <c r="B14" s="2">
        <v>2</v>
      </c>
      <c r="C14" s="2" t="s">
        <v>8</v>
      </c>
      <c r="D14" s="2" t="s">
        <v>11</v>
      </c>
      <c r="E14">
        <v>2</v>
      </c>
    </row>
    <row r="15" spans="1:6" x14ac:dyDescent="0.35">
      <c r="A15" s="6" t="s">
        <v>15</v>
      </c>
      <c r="E15" s="4">
        <f>SQRT(E13^2+E12^2+E11^2+E14^2)</f>
        <v>17.118119055550466</v>
      </c>
    </row>
    <row r="16" spans="1:6" ht="29" x14ac:dyDescent="0.35">
      <c r="A16" s="2" t="s">
        <v>16</v>
      </c>
      <c r="E16" s="4">
        <f>2*E15</f>
        <v>34.236238111100931</v>
      </c>
    </row>
    <row r="18" spans="1:5" x14ac:dyDescent="0.35">
      <c r="A18" s="5" t="s">
        <v>46</v>
      </c>
      <c r="B18" s="2"/>
      <c r="C18" s="2"/>
      <c r="D18" s="2"/>
      <c r="E18" s="2"/>
    </row>
    <row r="19" spans="1:5" ht="43.5" x14ac:dyDescent="0.35">
      <c r="A19" s="1" t="s">
        <v>0</v>
      </c>
      <c r="B19" s="1" t="s">
        <v>17</v>
      </c>
      <c r="C19" s="1" t="s">
        <v>2</v>
      </c>
      <c r="D19" s="1" t="s">
        <v>3</v>
      </c>
      <c r="E19" s="1" t="s">
        <v>18</v>
      </c>
    </row>
    <row r="20" spans="1:5" ht="29" x14ac:dyDescent="0.35">
      <c r="A20" s="2" t="s">
        <v>43</v>
      </c>
      <c r="B20" s="2">
        <v>0.15</v>
      </c>
      <c r="C20" s="2" t="s">
        <v>8</v>
      </c>
      <c r="D20" s="2">
        <v>2</v>
      </c>
      <c r="E20" s="2">
        <f>B20/D20</f>
        <v>7.4999999999999997E-2</v>
      </c>
    </row>
    <row r="21" spans="1:5" ht="29" x14ac:dyDescent="0.35">
      <c r="A21" s="2" t="s">
        <v>44</v>
      </c>
      <c r="B21" s="2">
        <v>0.05</v>
      </c>
      <c r="C21" s="2" t="s">
        <v>26</v>
      </c>
      <c r="D21" s="2" t="s">
        <v>11</v>
      </c>
      <c r="E21" s="2">
        <v>0.05</v>
      </c>
    </row>
    <row r="22" spans="1:5" x14ac:dyDescent="0.35">
      <c r="A22" s="2" t="s">
        <v>5</v>
      </c>
      <c r="B22" s="2">
        <v>1E-3</v>
      </c>
      <c r="C22" s="2" t="s">
        <v>9</v>
      </c>
      <c r="D22" s="2" t="s">
        <v>10</v>
      </c>
      <c r="E22" s="4">
        <f>B22*SQRT(3)</f>
        <v>1.7320508075688772E-3</v>
      </c>
    </row>
    <row r="23" spans="1:5" ht="43.5" x14ac:dyDescent="0.35">
      <c r="A23" s="2" t="s">
        <v>12</v>
      </c>
      <c r="B23" s="2">
        <v>2.4E-2</v>
      </c>
      <c r="C23" s="2" t="s">
        <v>8</v>
      </c>
      <c r="D23" s="2" t="s">
        <v>11</v>
      </c>
      <c r="E23">
        <f>B23</f>
        <v>2.4E-2</v>
      </c>
    </row>
    <row r="24" spans="1:5" x14ac:dyDescent="0.35">
      <c r="A24" s="6" t="s">
        <v>15</v>
      </c>
      <c r="E24" s="4">
        <f>SQRT(E22^2+E21^2+E20^2+E23^2)</f>
        <v>9.3295230317524805E-2</v>
      </c>
    </row>
    <row r="25" spans="1:5" ht="29" x14ac:dyDescent="0.35">
      <c r="A25" s="2" t="s">
        <v>16</v>
      </c>
      <c r="E25" s="4">
        <f>2*E24</f>
        <v>0.18659046063504961</v>
      </c>
    </row>
    <row r="27" spans="1:5" x14ac:dyDescent="0.35">
      <c r="A27" s="5" t="s">
        <v>21</v>
      </c>
      <c r="B27" s="2"/>
      <c r="C27" s="2"/>
      <c r="D27" s="2"/>
      <c r="E27" s="2"/>
    </row>
    <row r="28" spans="1:5" ht="43.5" x14ac:dyDescent="0.35">
      <c r="A28" s="1" t="s">
        <v>0</v>
      </c>
      <c r="B28" s="1" t="s">
        <v>17</v>
      </c>
      <c r="C28" s="1" t="s">
        <v>2</v>
      </c>
      <c r="D28" s="1" t="s">
        <v>3</v>
      </c>
      <c r="E28" s="1" t="s">
        <v>18</v>
      </c>
    </row>
    <row r="29" spans="1:5" ht="29" x14ac:dyDescent="0.35">
      <c r="A29" s="2" t="s">
        <v>43</v>
      </c>
      <c r="B29" s="2">
        <v>0.15</v>
      </c>
      <c r="C29" s="2" t="s">
        <v>8</v>
      </c>
      <c r="D29" s="2">
        <v>2</v>
      </c>
      <c r="E29" s="2">
        <f>B29/D29</f>
        <v>7.4999999999999997E-2</v>
      </c>
    </row>
    <row r="30" spans="1:5" ht="29" x14ac:dyDescent="0.35">
      <c r="A30" s="2" t="s">
        <v>44</v>
      </c>
      <c r="B30" s="2">
        <v>0.06</v>
      </c>
      <c r="C30" s="2" t="s">
        <v>26</v>
      </c>
      <c r="D30" s="2" t="s">
        <v>11</v>
      </c>
      <c r="E30" s="2">
        <v>0.06</v>
      </c>
    </row>
    <row r="31" spans="1:5" x14ac:dyDescent="0.35">
      <c r="A31" s="2" t="s">
        <v>5</v>
      </c>
      <c r="B31" s="2">
        <v>8.0000000000000002E-3</v>
      </c>
      <c r="C31" s="2" t="s">
        <v>9</v>
      </c>
      <c r="D31" s="2" t="s">
        <v>10</v>
      </c>
      <c r="E31" s="4">
        <f>B31*SQRT(3)</f>
        <v>1.3856406460551017E-2</v>
      </c>
    </row>
    <row r="32" spans="1:5" ht="43.5" x14ac:dyDescent="0.35">
      <c r="A32" s="2" t="s">
        <v>12</v>
      </c>
      <c r="B32" s="2">
        <v>2.5000000000000001E-2</v>
      </c>
      <c r="C32" s="2" t="s">
        <v>8</v>
      </c>
      <c r="D32" s="2" t="s">
        <v>11</v>
      </c>
      <c r="E32">
        <f>B32</f>
        <v>2.5000000000000001E-2</v>
      </c>
    </row>
    <row r="33" spans="1:5" x14ac:dyDescent="0.35">
      <c r="A33" s="6" t="s">
        <v>15</v>
      </c>
      <c r="E33" s="4">
        <f>SQRT(E31^2+E30^2+E29^2+E32^2)</f>
        <v>0.10020977996183805</v>
      </c>
    </row>
    <row r="34" spans="1:5" ht="29" x14ac:dyDescent="0.35">
      <c r="A34" s="2" t="s">
        <v>16</v>
      </c>
      <c r="E34" s="4">
        <f>2*E33</f>
        <v>0.2004195599236761</v>
      </c>
    </row>
    <row r="37" spans="1:5" x14ac:dyDescent="0.35">
      <c r="A37" s="5" t="s">
        <v>52</v>
      </c>
      <c r="B37" s="2"/>
      <c r="C37" s="2"/>
      <c r="D37" s="2"/>
      <c r="E37" s="2"/>
    </row>
    <row r="38" spans="1:5" ht="43.5" x14ac:dyDescent="0.35">
      <c r="A38" s="1" t="s">
        <v>0</v>
      </c>
      <c r="B38" s="1" t="s">
        <v>17</v>
      </c>
      <c r="C38" s="1" t="s">
        <v>2</v>
      </c>
      <c r="D38" s="1" t="s">
        <v>3</v>
      </c>
      <c r="E38" s="1" t="s">
        <v>18</v>
      </c>
    </row>
    <row r="39" spans="1:5" ht="29" x14ac:dyDescent="0.35">
      <c r="A39" s="2" t="s">
        <v>43</v>
      </c>
      <c r="B39" s="2">
        <v>0.15</v>
      </c>
      <c r="C39" s="2" t="s">
        <v>8</v>
      </c>
      <c r="D39" s="2">
        <v>2</v>
      </c>
      <c r="E39" s="2">
        <f>B39/D39</f>
        <v>7.4999999999999997E-2</v>
      </c>
    </row>
    <row r="40" spans="1:5" ht="29" x14ac:dyDescent="0.35">
      <c r="A40" s="2" t="s">
        <v>44</v>
      </c>
      <c r="B40" s="2">
        <v>0.06</v>
      </c>
      <c r="C40" s="2" t="s">
        <v>26</v>
      </c>
      <c r="D40" s="2" t="s">
        <v>11</v>
      </c>
      <c r="E40" s="2">
        <v>0.06</v>
      </c>
    </row>
    <row r="41" spans="1:5" x14ac:dyDescent="0.35">
      <c r="A41" s="2" t="s">
        <v>5</v>
      </c>
      <c r="B41" s="2">
        <v>0.16</v>
      </c>
      <c r="C41" s="2" t="s">
        <v>9</v>
      </c>
      <c r="D41" s="2" t="s">
        <v>10</v>
      </c>
      <c r="E41" s="4">
        <f>B41*SQRT(3)</f>
        <v>0.27712812921102037</v>
      </c>
    </row>
    <row r="42" spans="1:5" ht="43.5" x14ac:dyDescent="0.35">
      <c r="A42" s="2" t="s">
        <v>12</v>
      </c>
      <c r="B42" s="2">
        <v>2.5999999999999999E-2</v>
      </c>
      <c r="C42" s="2" t="s">
        <v>8</v>
      </c>
      <c r="D42" s="2" t="s">
        <v>11</v>
      </c>
      <c r="E42">
        <f>B42</f>
        <v>2.5999999999999999E-2</v>
      </c>
    </row>
    <row r="43" spans="1:5" x14ac:dyDescent="0.35">
      <c r="A43" s="6" t="s">
        <v>15</v>
      </c>
      <c r="E43" s="4">
        <f>SQRT(E41^2+E40^2+E39^2+E42^2)</f>
        <v>0.29445033537083976</v>
      </c>
    </row>
    <row r="44" spans="1:5" ht="29" x14ac:dyDescent="0.35">
      <c r="A44" s="2" t="s">
        <v>16</v>
      </c>
      <c r="E44" s="4">
        <f>2*E43</f>
        <v>0.58890067074167951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DTU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Bolt Ettlinger</dc:creator>
  <cp:lastModifiedBy>Rebecca Bolt Ettlinger</cp:lastModifiedBy>
  <dcterms:created xsi:type="dcterms:W3CDTF">2020-06-03T10:28:15Z</dcterms:created>
  <dcterms:modified xsi:type="dcterms:W3CDTF">2020-06-18T15:02:09Z</dcterms:modified>
</cp:coreProperties>
</file>