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25" yWindow="-180" windowWidth="21720" windowHeight="13560" tabRatio="604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L86" i="1" l="1"/>
  <c r="L82" i="1"/>
  <c r="L79" i="1"/>
  <c r="L75" i="1"/>
  <c r="L71" i="1"/>
  <c r="J79" i="1"/>
  <c r="W93" i="1"/>
  <c r="W94" i="1"/>
  <c r="W95" i="1"/>
  <c r="W86" i="1"/>
  <c r="W87" i="1"/>
  <c r="W88" i="1"/>
  <c r="W89" i="1"/>
  <c r="W90" i="1"/>
  <c r="W85" i="1"/>
  <c r="X95" i="1"/>
  <c r="X94" i="1"/>
  <c r="X93" i="1"/>
  <c r="X90" i="1"/>
  <c r="X89" i="1"/>
  <c r="X88" i="1"/>
  <c r="X87" i="1"/>
  <c r="X86" i="1"/>
  <c r="X85" i="1"/>
  <c r="I76" i="1"/>
  <c r="I80" i="1"/>
  <c r="I75" i="1"/>
  <c r="H75" i="1"/>
  <c r="J75" i="1" s="1"/>
  <c r="I82" i="1"/>
  <c r="H82" i="1"/>
  <c r="I86" i="1"/>
  <c r="H86" i="1"/>
  <c r="J86" i="1" s="1"/>
  <c r="I84" i="1"/>
  <c r="I72" i="1"/>
  <c r="I71" i="1"/>
  <c r="H71" i="1"/>
  <c r="J71" i="1" s="1"/>
  <c r="I83" i="1"/>
  <c r="H83" i="1"/>
  <c r="I87" i="1"/>
  <c r="I79" i="1"/>
  <c r="I73" i="1"/>
  <c r="K71" i="1" l="1"/>
  <c r="K79" i="1"/>
  <c r="K75" i="1"/>
  <c r="K86" i="1"/>
  <c r="J82" i="1"/>
  <c r="K82" i="1"/>
  <c r="M57" i="1" l="1"/>
  <c r="M56" i="1"/>
  <c r="M48" i="1" l="1"/>
  <c r="M54" i="1" l="1"/>
  <c r="L54" i="1"/>
  <c r="M53" i="1"/>
  <c r="L53" i="1"/>
  <c r="L52" i="1"/>
  <c r="M52" i="1"/>
  <c r="M47" i="1" l="1"/>
  <c r="L42" i="1"/>
  <c r="L43" i="1"/>
  <c r="M43" i="1"/>
  <c r="M49" i="1" l="1"/>
  <c r="M42" i="1"/>
  <c r="M46" i="1"/>
  <c r="M41" i="1" l="1"/>
  <c r="L41" i="1"/>
  <c r="M40" i="1" l="1"/>
  <c r="M39" i="1" l="1"/>
  <c r="M38" i="1" l="1"/>
  <c r="L38" i="1"/>
  <c r="M32" i="1" l="1"/>
  <c r="M35" i="1"/>
  <c r="L35" i="1"/>
  <c r="M34" i="1" l="1"/>
  <c r="M33" i="1"/>
</calcChain>
</file>

<file path=xl/sharedStrings.xml><?xml version="1.0" encoding="utf-8"?>
<sst xmlns="http://schemas.openxmlformats.org/spreadsheetml/2006/main" count="149" uniqueCount="107">
  <si>
    <t xml:space="preserve">Mini study: </t>
  </si>
  <si>
    <t>Thickness</t>
  </si>
  <si>
    <t xml:space="preserve">Tested: </t>
  </si>
  <si>
    <t>Stress in Ni films deposited in Wordentec</t>
  </si>
  <si>
    <t xml:space="preserve">Deposition of 200 nm Ni with different deposition rates. </t>
  </si>
  <si>
    <t>Stress was measured with Dektak 8</t>
  </si>
  <si>
    <t>Details Dektak 8:</t>
  </si>
  <si>
    <t>Deposition date</t>
  </si>
  <si>
    <t>Tensile</t>
  </si>
  <si>
    <t>Comp</t>
  </si>
  <si>
    <t>Compressive average</t>
  </si>
  <si>
    <t>Tensile average</t>
  </si>
  <si>
    <t>Tensile aver</t>
  </si>
  <si>
    <t>200 nm</t>
  </si>
  <si>
    <t>15 Å/s</t>
  </si>
  <si>
    <t>Wafer 20</t>
  </si>
  <si>
    <t>7 Å/s</t>
  </si>
  <si>
    <t>Wafer 21</t>
  </si>
  <si>
    <t>190 nm</t>
  </si>
  <si>
    <t>1 Å/s</t>
  </si>
  <si>
    <t xml:space="preserve">The stress was measued across the wafer along two perpendicular lines (1st and 2nd value). </t>
  </si>
  <si>
    <t>Program "stress 4 inch" was used (saved under data/knil/Ni stress) with parameters: range= 1mm, length= 80000my, time=60 s.</t>
  </si>
  <si>
    <t>10 Å/s</t>
  </si>
  <si>
    <t>3Å/s</t>
  </si>
  <si>
    <t>Wafer 25</t>
  </si>
  <si>
    <t xml:space="preserve">200 nm </t>
  </si>
  <si>
    <t>3 Å/s</t>
  </si>
  <si>
    <t>flat right</t>
  </si>
  <si>
    <t>flat back</t>
  </si>
  <si>
    <t>Actual rate</t>
  </si>
  <si>
    <t>20140401 W9</t>
  </si>
  <si>
    <t>15-16 Å/s</t>
  </si>
  <si>
    <t>p=3.2E-6</t>
  </si>
  <si>
    <t>Pressure</t>
  </si>
  <si>
    <t>20140401 W10</t>
  </si>
  <si>
    <t>3  Å/s</t>
  </si>
  <si>
    <t>p=3.5E-6</t>
  </si>
  <si>
    <t>3-3,5 Å/s</t>
  </si>
  <si>
    <t>20140408 W6</t>
  </si>
  <si>
    <t>20140408 W5</t>
  </si>
  <si>
    <t>20140408 W7</t>
  </si>
  <si>
    <t>p=3,3E-6</t>
  </si>
  <si>
    <t>50 nm</t>
  </si>
  <si>
    <t>Set to 23 % (far to low)</t>
  </si>
  <si>
    <t>110 nm</t>
  </si>
  <si>
    <t>40.5%</t>
  </si>
  <si>
    <t>p=4E-6</t>
  </si>
  <si>
    <t>0.1-1</t>
  </si>
  <si>
    <t>7-10Å/s</t>
  </si>
  <si>
    <t>p=2.8E-6</t>
  </si>
  <si>
    <t>12-10 Å/s</t>
  </si>
  <si>
    <t>20140416 W 4</t>
  </si>
  <si>
    <t>20140417 W3</t>
  </si>
  <si>
    <t>p=3,5E-6</t>
  </si>
  <si>
    <t xml:space="preserve">Stress in thin Ni films </t>
  </si>
  <si>
    <t>Deposition rate was changed to see if that influenced the stress in the films</t>
  </si>
  <si>
    <t xml:space="preserve">Depositions: </t>
  </si>
  <si>
    <t>Measurements:</t>
  </si>
  <si>
    <t>Wafer thickness was measured with thickness measurer</t>
  </si>
  <si>
    <t xml:space="preserve">In two cases the film thickenss was 50 and 110 nm instead. </t>
  </si>
  <si>
    <t>The film thickness was set to 200 nm in all calculations, with two exceptions (when 50 and 110 nm was deposited).</t>
  </si>
  <si>
    <t>Performed January-April 2014</t>
  </si>
  <si>
    <t xml:space="preserve">Thickness of substrate were set to 525 micrometer for the first three depositions. </t>
  </si>
  <si>
    <t>The Dektak measurements were leveled in the start and end position of the scan.</t>
  </si>
  <si>
    <t>Measurements to check time dependence</t>
  </si>
  <si>
    <t>Deposition rate</t>
  </si>
  <si>
    <t>Wafer  thickness</t>
  </si>
  <si>
    <t>Name of  Wafer</t>
  </si>
  <si>
    <t>Average stress ( 1st and 2nd measurements)</t>
  </si>
  <si>
    <t>Calculated stress (Mpa)</t>
  </si>
  <si>
    <t>P=2.1E-6</t>
  </si>
  <si>
    <t xml:space="preserve">Power soak 2 </t>
  </si>
  <si>
    <t>13-16</t>
  </si>
  <si>
    <t>36.5%</t>
  </si>
  <si>
    <t xml:space="preserve">40.5%. </t>
  </si>
  <si>
    <t>Wafer 19</t>
  </si>
  <si>
    <t>Time dependence:</t>
  </si>
  <si>
    <t>Number of days between deposition and measurement</t>
  </si>
  <si>
    <t>Measurement date</t>
  </si>
  <si>
    <t>Flat back (2nd measurement)</t>
  </si>
  <si>
    <t>Flat right (1st measurement)</t>
  </si>
  <si>
    <t>Wafer 1 deposited  with 15 Å/s</t>
  </si>
  <si>
    <t>Wafer 2 deposited with 15 Å/s</t>
  </si>
  <si>
    <t>Wafer</t>
  </si>
  <si>
    <t xml:space="preserve">Stress (Mpa) measured along two lines on the wafer, perpendicular to each other. </t>
  </si>
  <si>
    <t>Deposition ane measurment date</t>
  </si>
  <si>
    <t>Average stress (calculated from 1st and 2nd measurement)</t>
  </si>
  <si>
    <t>Average stress calculated from the different wafers.</t>
  </si>
  <si>
    <t>Deposition rate (Å/s)</t>
  </si>
  <si>
    <t>Katharina Nilson</t>
  </si>
  <si>
    <t xml:space="preserve">Explanations to the numbers below: </t>
  </si>
  <si>
    <t xml:space="preserve">Analysis of the numbers above </t>
  </si>
  <si>
    <t>Measurements</t>
  </si>
  <si>
    <t>Standard deviation Tensile stress</t>
  </si>
  <si>
    <t>Saok power 2 settings for desired rate</t>
  </si>
  <si>
    <r>
      <t xml:space="preserve">When measuring the stress with the Dektak 8 it gives average compressiv and tensile stress values for along the line scan. These numbes are written under </t>
    </r>
    <r>
      <rPr>
        <b/>
        <sz val="11"/>
        <color theme="1"/>
        <rFont val="Calibri"/>
        <family val="2"/>
        <scheme val="minor"/>
      </rPr>
      <t>"Flat right (1st measurement)"</t>
    </r>
  </si>
  <si>
    <r>
      <t xml:space="preserve">After the first measurement the wafer is rotated and the measurement is done along a line perpedicular to the first one. These numbers are written under </t>
    </r>
    <r>
      <rPr>
        <b/>
        <sz val="11"/>
        <color theme="1"/>
        <rFont val="Calibri"/>
        <family val="2"/>
        <scheme val="minor"/>
      </rPr>
      <t>"Flat back (2nd measurement)"</t>
    </r>
  </si>
  <si>
    <r>
      <t xml:space="preserve">An average value are calcuated for each wafer (from the 1st and 2nd measurements). These are written under </t>
    </r>
    <r>
      <rPr>
        <sz val="11"/>
        <color theme="5" tint="-0.249977111117893"/>
        <rFont val="Calibri"/>
        <family val="2"/>
        <scheme val="minor"/>
      </rPr>
      <t>"Average stress ( 1st and 2nd measurements)"</t>
    </r>
  </si>
  <si>
    <t>1.</t>
  </si>
  <si>
    <t>2.</t>
  </si>
  <si>
    <t>3.</t>
  </si>
  <si>
    <t>4.</t>
  </si>
  <si>
    <t>Rate (Å/s)</t>
  </si>
  <si>
    <t>Recommended soak power 2 setting (%)</t>
  </si>
  <si>
    <t>Stress depending on the deposition rate</t>
  </si>
  <si>
    <t>With the correct soak power settings the rate will be correct from the beginning of the process.</t>
  </si>
  <si>
    <t xml:space="preserve">For each deposition rate, two or three film were deposited. An average for these are calcultated in the and written under "Average stress calculated from the different wafers."- the fields are marked green below.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</si>
</sst>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22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0" fillId="0" borderId="0" xfId="0" applyBorder="1"/>
    <xf numFmtId="0" fontId="5" fillId="0" borderId="0" xfId="0" applyFont="1" applyBorder="1"/>
    <xf numFmtId="0" fontId="5" fillId="0" borderId="8" xfId="0" applyFont="1" applyBorder="1"/>
    <xf numFmtId="0" fontId="5" fillId="0" borderId="7" xfId="0" applyFont="1" applyBorder="1"/>
    <xf numFmtId="0" fontId="0" fillId="0" borderId="6" xfId="0" applyBorder="1"/>
    <xf numFmtId="0" fontId="5" fillId="0" borderId="0" xfId="0" applyFont="1" applyFill="1" applyBorder="1"/>
    <xf numFmtId="14" fontId="0" fillId="0" borderId="6" xfId="0" applyNumberFormat="1" applyBorder="1"/>
    <xf numFmtId="9" fontId="0" fillId="0" borderId="6" xfId="0" applyNumberFormat="1" applyBorder="1"/>
    <xf numFmtId="0" fontId="0" fillId="0" borderId="9" xfId="0" applyBorder="1"/>
    <xf numFmtId="0" fontId="5" fillId="0" borderId="6" xfId="0" applyFont="1" applyBorder="1"/>
    <xf numFmtId="0" fontId="5" fillId="0" borderId="9" xfId="0" applyFont="1" applyBorder="1"/>
    <xf numFmtId="11" fontId="0" fillId="0" borderId="6" xfId="0" applyNumberFormat="1" applyBorder="1"/>
    <xf numFmtId="0" fontId="0" fillId="0" borderId="6" xfId="0" applyFill="1" applyBorder="1"/>
    <xf numFmtId="10" fontId="0" fillId="0" borderId="6" xfId="0" applyNumberFormat="1" applyBorder="1"/>
    <xf numFmtId="0" fontId="0" fillId="0" borderId="11" xfId="0" applyBorder="1"/>
    <xf numFmtId="0" fontId="0" fillId="0" borderId="12" xfId="0" applyBorder="1"/>
    <xf numFmtId="14" fontId="0" fillId="0" borderId="9" xfId="0" applyNumberFormat="1" applyBorder="1"/>
    <xf numFmtId="0" fontId="0" fillId="2" borderId="0" xfId="0" applyFill="1" applyBorder="1"/>
    <xf numFmtId="0" fontId="3" fillId="2" borderId="0" xfId="0" applyFont="1" applyFill="1" applyBorder="1"/>
    <xf numFmtId="0" fontId="2" fillId="2" borderId="0" xfId="0" applyFont="1" applyFill="1" applyBorder="1"/>
    <xf numFmtId="0" fontId="0" fillId="0" borderId="0" xfId="0" applyFill="1"/>
    <xf numFmtId="14" fontId="0" fillId="0" borderId="6" xfId="0" applyNumberFormat="1" applyFill="1" applyBorder="1"/>
    <xf numFmtId="0" fontId="0" fillId="3" borderId="0" xfId="0" applyFill="1" applyBorder="1"/>
    <xf numFmtId="0" fontId="8" fillId="3" borderId="0" xfId="0" applyFont="1" applyFill="1" applyBorder="1"/>
    <xf numFmtId="0" fontId="0" fillId="3" borderId="0" xfId="0" applyFill="1"/>
    <xf numFmtId="0" fontId="0" fillId="0" borderId="0" xfId="0" applyAlignment="1">
      <alignment wrapText="1"/>
    </xf>
    <xf numFmtId="0" fontId="1" fillId="0" borderId="0" xfId="0" applyFont="1" applyBorder="1" applyAlignment="1">
      <alignment wrapText="1"/>
    </xf>
    <xf numFmtId="0" fontId="9" fillId="0" borderId="9" xfId="0" applyFont="1" applyFill="1" applyBorder="1"/>
    <xf numFmtId="0" fontId="5" fillId="0" borderId="6" xfId="0" applyFont="1" applyFill="1" applyBorder="1"/>
    <xf numFmtId="0" fontId="0" fillId="0" borderId="13" xfId="0" applyBorder="1"/>
    <xf numFmtId="0" fontId="0" fillId="0" borderId="14" xfId="0" applyBorder="1"/>
    <xf numFmtId="0" fontId="0" fillId="0" borderId="15" xfId="0" applyBorder="1" applyAlignment="1">
      <alignment wrapText="1"/>
    </xf>
    <xf numFmtId="0" fontId="1" fillId="0" borderId="14" xfId="0" applyFont="1" applyBorder="1"/>
    <xf numFmtId="0" fontId="1" fillId="0" borderId="15" xfId="0" applyFont="1" applyBorder="1" applyAlignment="1">
      <alignment wrapText="1"/>
    </xf>
    <xf numFmtId="0" fontId="1" fillId="0" borderId="16" xfId="0" applyFont="1" applyBorder="1" applyAlignment="1">
      <alignment wrapText="1"/>
    </xf>
    <xf numFmtId="14" fontId="0" fillId="0" borderId="13" xfId="0" applyNumberFormat="1" applyBorder="1"/>
    <xf numFmtId="0" fontId="5" fillId="0" borderId="13" xfId="0" applyFont="1" applyBorder="1"/>
    <xf numFmtId="0" fontId="4" fillId="0" borderId="14" xfId="0" applyFont="1" applyBorder="1"/>
    <xf numFmtId="0" fontId="4" fillId="0" borderId="15" xfId="0" applyFont="1" applyBorder="1" applyAlignment="1">
      <alignment wrapText="1"/>
    </xf>
    <xf numFmtId="0" fontId="4" fillId="0" borderId="16" xfId="0" applyFont="1" applyFill="1" applyBorder="1" applyAlignment="1">
      <alignment wrapText="1"/>
    </xf>
    <xf numFmtId="0" fontId="1" fillId="0" borderId="23" xfId="0" applyFont="1" applyBorder="1" applyAlignment="1">
      <alignment wrapText="1"/>
    </xf>
    <xf numFmtId="0" fontId="1" fillId="0" borderId="24" xfId="0" applyFont="1" applyBorder="1" applyAlignment="1">
      <alignment wrapText="1"/>
    </xf>
    <xf numFmtId="0" fontId="4" fillId="0" borderId="23" xfId="0" applyFont="1" applyBorder="1" applyAlignment="1">
      <alignment wrapText="1"/>
    </xf>
    <xf numFmtId="0" fontId="4" fillId="0" borderId="24" xfId="0" applyFont="1" applyBorder="1" applyAlignment="1">
      <alignment wrapText="1"/>
    </xf>
    <xf numFmtId="0" fontId="5" fillId="0" borderId="13" xfId="0" applyFont="1" applyFill="1" applyBorder="1"/>
    <xf numFmtId="0" fontId="1" fillId="0" borderId="16" xfId="0" applyFont="1" applyFill="1" applyBorder="1" applyAlignment="1">
      <alignment wrapText="1"/>
    </xf>
    <xf numFmtId="0" fontId="1" fillId="0" borderId="16" xfId="0" applyFont="1" applyBorder="1"/>
    <xf numFmtId="0" fontId="4" fillId="0" borderId="21" xfId="0" applyFont="1" applyBorder="1" applyAlignment="1">
      <alignment wrapText="1"/>
    </xf>
    <xf numFmtId="0" fontId="1" fillId="0" borderId="21" xfId="0" applyFont="1" applyBorder="1" applyAlignment="1">
      <alignment wrapText="1"/>
    </xf>
    <xf numFmtId="0" fontId="0" fillId="0" borderId="22" xfId="0" applyBorder="1" applyAlignment="1">
      <alignment wrapText="1"/>
    </xf>
    <xf numFmtId="0" fontId="1" fillId="0" borderId="18" xfId="0" applyFont="1" applyBorder="1" applyAlignment="1"/>
    <xf numFmtId="0" fontId="0" fillId="0" borderId="20" xfId="0" applyBorder="1" applyAlignment="1"/>
    <xf numFmtId="0" fontId="0" fillId="0" borderId="25" xfId="0" applyBorder="1" applyAlignment="1">
      <alignment wrapText="1"/>
    </xf>
    <xf numFmtId="0" fontId="1" fillId="0" borderId="5" xfId="0" applyFont="1" applyBorder="1" applyAlignment="1">
      <alignment wrapText="1"/>
    </xf>
    <xf numFmtId="0" fontId="1" fillId="0" borderId="25" xfId="0" applyFont="1" applyBorder="1"/>
    <xf numFmtId="0" fontId="1" fillId="0" borderId="5" xfId="0" applyFont="1" applyFill="1" applyBorder="1" applyAlignment="1">
      <alignment wrapText="1"/>
    </xf>
    <xf numFmtId="11" fontId="0" fillId="0" borderId="13" xfId="0" applyNumberFormat="1" applyBorder="1"/>
    <xf numFmtId="0" fontId="5" fillId="0" borderId="26" xfId="0" applyFont="1" applyBorder="1"/>
    <xf numFmtId="0" fontId="5" fillId="0" borderId="27" xfId="0" applyFont="1" applyBorder="1"/>
    <xf numFmtId="0" fontId="5" fillId="0" borderId="28" xfId="0" applyFont="1" applyBorder="1"/>
    <xf numFmtId="9" fontId="0" fillId="0" borderId="9" xfId="0" applyNumberFormat="1" applyBorder="1"/>
    <xf numFmtId="11" fontId="0" fillId="0" borderId="9" xfId="0" applyNumberFormat="1" applyBorder="1"/>
    <xf numFmtId="0" fontId="0" fillId="4" borderId="0" xfId="0" applyFill="1" applyBorder="1"/>
    <xf numFmtId="0" fontId="7" fillId="0" borderId="6" xfId="0" applyFont="1" applyFill="1" applyBorder="1"/>
    <xf numFmtId="0" fontId="5" fillId="0" borderId="0" xfId="0" applyFont="1"/>
    <xf numFmtId="0" fontId="5" fillId="0" borderId="9" xfId="0" applyFont="1" applyFill="1" applyBorder="1"/>
    <xf numFmtId="0" fontId="5" fillId="3" borderId="0" xfId="0" applyFont="1" applyFill="1" applyBorder="1"/>
    <xf numFmtId="0" fontId="5" fillId="3" borderId="0" xfId="0" applyFont="1" applyFill="1"/>
    <xf numFmtId="0" fontId="5" fillId="0" borderId="22" xfId="0" applyFont="1" applyBorder="1" applyAlignment="1"/>
    <xf numFmtId="0" fontId="5" fillId="0" borderId="1" xfId="0" applyFont="1" applyBorder="1" applyAlignment="1"/>
    <xf numFmtId="0" fontId="5" fillId="0" borderId="3" xfId="0" applyFont="1" applyBorder="1" applyAlignment="1"/>
    <xf numFmtId="0" fontId="0" fillId="0" borderId="0" xfId="0" applyFill="1" applyBorder="1"/>
    <xf numFmtId="14" fontId="0" fillId="0" borderId="0" xfId="0" applyNumberFormat="1" applyFill="1" applyBorder="1"/>
    <xf numFmtId="0" fontId="8" fillId="4" borderId="0" xfId="0" applyFont="1" applyFill="1" applyBorder="1"/>
    <xf numFmtId="0" fontId="9" fillId="4" borderId="0" xfId="0" applyFont="1" applyFill="1" applyBorder="1"/>
    <xf numFmtId="0" fontId="0" fillId="4" borderId="0" xfId="0" applyFill="1"/>
    <xf numFmtId="0" fontId="5" fillId="4" borderId="0" xfId="0" applyFont="1" applyFill="1" applyBorder="1"/>
    <xf numFmtId="0" fontId="5" fillId="4" borderId="0" xfId="0" applyFont="1" applyFill="1"/>
    <xf numFmtId="0" fontId="0" fillId="0" borderId="29" xfId="0" applyBorder="1"/>
    <xf numFmtId="0" fontId="0" fillId="0" borderId="30" xfId="0" applyBorder="1"/>
    <xf numFmtId="0" fontId="5" fillId="0" borderId="31" xfId="0" applyFont="1" applyBorder="1"/>
    <xf numFmtId="0" fontId="5" fillId="0" borderId="32" xfId="0" applyFont="1" applyBorder="1"/>
    <xf numFmtId="14" fontId="0" fillId="0" borderId="10" xfId="0" applyNumberFormat="1" applyBorder="1"/>
    <xf numFmtId="0" fontId="5" fillId="0" borderId="10" xfId="0" applyFont="1" applyBorder="1"/>
    <xf numFmtId="0" fontId="1" fillId="0" borderId="33" xfId="0" applyFont="1" applyFill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34" xfId="0" applyFont="1" applyBorder="1" applyAlignment="1">
      <alignment wrapText="1"/>
    </xf>
    <xf numFmtId="0" fontId="1" fillId="0" borderId="35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4" fillId="0" borderId="11" xfId="0" applyFont="1" applyBorder="1" applyAlignment="1">
      <alignment wrapText="1"/>
    </xf>
    <xf numFmtId="0" fontId="1" fillId="0" borderId="6" xfId="0" applyFont="1" applyFill="1" applyBorder="1" applyAlignment="1">
      <alignment wrapText="1"/>
    </xf>
    <xf numFmtId="0" fontId="4" fillId="0" borderId="34" xfId="0" applyFont="1" applyFill="1" applyBorder="1" applyAlignment="1">
      <alignment wrapText="1"/>
    </xf>
    <xf numFmtId="0" fontId="5" fillId="0" borderId="17" xfId="0" applyFont="1" applyFill="1" applyBorder="1"/>
    <xf numFmtId="14" fontId="0" fillId="0" borderId="12" xfId="0" applyNumberFormat="1" applyBorder="1"/>
    <xf numFmtId="14" fontId="0" fillId="0" borderId="11" xfId="0" applyNumberFormat="1" applyBorder="1"/>
    <xf numFmtId="0" fontId="5" fillId="0" borderId="12" xfId="0" applyFont="1" applyBorder="1"/>
    <xf numFmtId="14" fontId="0" fillId="0" borderId="0" xfId="0" applyNumberFormat="1" applyBorder="1"/>
    <xf numFmtId="0" fontId="10" fillId="0" borderId="0" xfId="0" applyFont="1"/>
    <xf numFmtId="0" fontId="0" fillId="0" borderId="32" xfId="0" applyBorder="1"/>
    <xf numFmtId="0" fontId="0" fillId="0" borderId="2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9" xfId="0" applyBorder="1" applyAlignment="1">
      <alignment wrapText="1"/>
    </xf>
    <xf numFmtId="0" fontId="1" fillId="0" borderId="18" xfId="0" applyFont="1" applyBorder="1" applyAlignment="1">
      <alignment wrapText="1"/>
    </xf>
    <xf numFmtId="0" fontId="0" fillId="0" borderId="20" xfId="0" applyBorder="1" applyAlignment="1">
      <alignment wrapText="1"/>
    </xf>
    <xf numFmtId="0" fontId="0" fillId="0" borderId="19" xfId="0" applyBorder="1" applyAlignment="1">
      <alignment wrapText="1"/>
    </xf>
    <xf numFmtId="0" fontId="6" fillId="0" borderId="0" xfId="0" applyFont="1" applyFill="1" applyBorder="1"/>
    <xf numFmtId="0" fontId="11" fillId="0" borderId="0" xfId="0" applyFont="1"/>
    <xf numFmtId="0" fontId="12" fillId="0" borderId="0" xfId="0" applyFont="1"/>
    <xf numFmtId="0" fontId="2" fillId="0" borderId="0" xfId="0" applyFont="1" applyFill="1" applyBorder="1"/>
    <xf numFmtId="0" fontId="7" fillId="0" borderId="0" xfId="0" applyFont="1" applyFill="1" applyBorder="1"/>
    <xf numFmtId="0" fontId="7" fillId="0" borderId="5" xfId="0" applyFont="1" applyFill="1" applyBorder="1"/>
    <xf numFmtId="0" fontId="12" fillId="0" borderId="0" xfId="0" applyFont="1" applyFill="1" applyBorder="1"/>
    <xf numFmtId="0" fontId="0" fillId="2" borderId="30" xfId="0" applyFill="1" applyBorder="1"/>
    <xf numFmtId="0" fontId="2" fillId="2" borderId="30" xfId="0" applyFont="1" applyFill="1" applyBorder="1"/>
    <xf numFmtId="0" fontId="0" fillId="0" borderId="1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15" xfId="0" applyBorder="1"/>
    <xf numFmtId="0" fontId="0" fillId="5" borderId="6" xfId="0" applyFill="1" applyBorder="1"/>
    <xf numFmtId="0" fontId="0" fillId="5" borderId="0" xfId="0" applyFill="1"/>
    <xf numFmtId="0" fontId="0" fillId="5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Tensile stress (MPa) for</a:t>
            </a:r>
            <a:r>
              <a:rPr lang="en-US" baseline="0"/>
              <a:t> film deposited with 15 Å/s</a:t>
            </a:r>
          </a:p>
          <a:p>
            <a:pPr>
              <a:defRPr/>
            </a:pPr>
            <a:r>
              <a:rPr lang="en-US" sz="1400" b="0" baseline="0"/>
              <a:t>as a function of time after deposition</a:t>
            </a:r>
          </a:p>
          <a:p>
            <a:pPr>
              <a:defRPr/>
            </a:pPr>
            <a:r>
              <a:rPr lang="en-US" sz="1200" b="0"/>
              <a:t>The</a:t>
            </a:r>
            <a:r>
              <a:rPr lang="en-US" sz="1200" b="0" baseline="0"/>
              <a:t> stress was measured on the same wafer right after the deposition and some days later </a:t>
            </a:r>
            <a:endParaRPr lang="en-US" sz="1200" b="0"/>
          </a:p>
        </c:rich>
      </c:tx>
      <c:layout>
        <c:manualLayout>
          <c:xMode val="edge"/>
          <c:yMode val="edge"/>
          <c:x val="0.18956671399681596"/>
          <c:y val="2.8673835125448029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9950518790193242"/>
          <c:y val="0.17225298450596901"/>
          <c:w val="0.60299679033126374"/>
          <c:h val="0.70665120865759812"/>
        </c:manualLayout>
      </c:layout>
      <c:scatterChart>
        <c:scatterStyle val="lineMarker"/>
        <c:varyColors val="0"/>
        <c:ser>
          <c:idx val="3"/>
          <c:order val="0"/>
          <c:tx>
            <c:strRef>
              <c:f>Sheet1!$O$85</c:f>
              <c:strCache>
                <c:ptCount val="1"/>
                <c:pt idx="0">
                  <c:v>Wafer 1 deposited  with 15 Å/s</c:v>
                </c:pt>
              </c:strCache>
            </c:strRef>
          </c:tx>
          <c:spPr>
            <a:ln>
              <a:noFill/>
            </a:ln>
          </c:spPr>
          <c:marker>
            <c:symbol val="triangle"/>
            <c:size val="8"/>
            <c:spPr>
              <a:solidFill>
                <a:schemeClr val="accent6">
                  <a:lumMod val="75000"/>
                </a:schemeClr>
              </a:solidFill>
            </c:spPr>
          </c:marker>
          <c:xVal>
            <c:numRef>
              <c:f>Sheet1!$Y$85:$Y$90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6</c:v>
                </c:pt>
                <c:pt idx="4">
                  <c:v>13</c:v>
                </c:pt>
                <c:pt idx="5">
                  <c:v>16</c:v>
                </c:pt>
              </c:numCache>
            </c:numRef>
          </c:xVal>
          <c:yVal>
            <c:numRef>
              <c:f>Sheet1!$X$85:$X$90</c:f>
              <c:numCache>
                <c:formatCode>General</c:formatCode>
                <c:ptCount val="6"/>
                <c:pt idx="0">
                  <c:v>1123.5</c:v>
                </c:pt>
                <c:pt idx="1">
                  <c:v>796</c:v>
                </c:pt>
                <c:pt idx="2">
                  <c:v>571.5</c:v>
                </c:pt>
                <c:pt idx="3">
                  <c:v>343</c:v>
                </c:pt>
                <c:pt idx="4">
                  <c:v>315.5</c:v>
                </c:pt>
                <c:pt idx="5">
                  <c:v>311</c:v>
                </c:pt>
              </c:numCache>
            </c:numRef>
          </c:yVal>
          <c:smooth val="0"/>
        </c:ser>
        <c:ser>
          <c:idx val="0"/>
          <c:order val="1"/>
          <c:tx>
            <c:strRef>
              <c:f>Sheet1!$O$93</c:f>
              <c:strCache>
                <c:ptCount val="1"/>
                <c:pt idx="0">
                  <c:v>Wafer 2 deposited with 15 Å/s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9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</c:spPr>
          </c:marker>
          <c:xVal>
            <c:numRef>
              <c:f>Sheet1!$Y$93:$Y$95</c:f>
              <c:numCache>
                <c:formatCode>General</c:formatCode>
                <c:ptCount val="3"/>
                <c:pt idx="0">
                  <c:v>0</c:v>
                </c:pt>
                <c:pt idx="1">
                  <c:v>3</c:v>
                </c:pt>
                <c:pt idx="2">
                  <c:v>9</c:v>
                </c:pt>
              </c:numCache>
            </c:numRef>
          </c:xVal>
          <c:yVal>
            <c:numRef>
              <c:f>Sheet1!$X$93:$X$95</c:f>
              <c:numCache>
                <c:formatCode>General</c:formatCode>
                <c:ptCount val="3"/>
                <c:pt idx="0">
                  <c:v>1052.5</c:v>
                </c:pt>
                <c:pt idx="1">
                  <c:v>494</c:v>
                </c:pt>
                <c:pt idx="2">
                  <c:v>333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239424"/>
        <c:axId val="165250176"/>
      </c:scatterChart>
      <c:valAx>
        <c:axId val="165239424"/>
        <c:scaling>
          <c:orientation val="minMax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Time after deposition (days) </a:t>
                </a:r>
              </a:p>
            </c:rich>
          </c:tx>
          <c:layout>
            <c:manualLayout>
              <c:xMode val="edge"/>
              <c:yMode val="edge"/>
              <c:x val="0.36715444736908825"/>
              <c:y val="0.9238617068974622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65250176"/>
        <c:crosses val="autoZero"/>
        <c:crossBetween val="midCat"/>
      </c:valAx>
      <c:valAx>
        <c:axId val="165250176"/>
        <c:scaling>
          <c:orientation val="minMax"/>
          <c:max val="12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400"/>
                </a:pPr>
                <a:r>
                  <a:rPr lang="en-US" sz="1400"/>
                  <a:t>Tensile</a:t>
                </a:r>
                <a:r>
                  <a:rPr lang="en-US" sz="1400" baseline="0"/>
                  <a:t> stress</a:t>
                </a:r>
              </a:p>
              <a:p>
                <a:pPr>
                  <a:defRPr sz="1400"/>
                </a:pPr>
                <a:r>
                  <a:rPr lang="en-US" sz="1400" baseline="0"/>
                  <a:t> (MPa)</a:t>
                </a:r>
                <a:endParaRPr lang="en-US" sz="1400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6523942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1896967797058151"/>
          <c:y val="0.35850905733557498"/>
          <c:w val="0.16824178490293756"/>
          <c:h val="0.29322237946063195"/>
        </c:manualLayout>
      </c:layout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Tensile stress (MPa)</a:t>
            </a:r>
          </a:p>
          <a:p>
            <a:pPr>
              <a:defRPr/>
            </a:pPr>
            <a:r>
              <a:rPr lang="en-US" sz="1200" b="0"/>
              <a:t>Measurements on</a:t>
            </a:r>
            <a:r>
              <a:rPr lang="en-US" sz="1200" b="0" baseline="0"/>
              <a:t> each film and average for the films deposited with the same rate </a:t>
            </a:r>
            <a:endParaRPr lang="en-US" sz="1200" b="0"/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16655493545105576"/>
          <c:y val="0.16434950855870251"/>
          <c:w val="0.58456209569092943"/>
          <c:h val="0.68573657670881427"/>
        </c:manualLayout>
      </c:layout>
      <c:scatterChart>
        <c:scatterStyle val="lineMarker"/>
        <c:varyColors val="0"/>
        <c:ser>
          <c:idx val="0"/>
          <c:order val="0"/>
          <c:tx>
            <c:v>Tensile stress measured on each wafer (Mpa)</c:v>
          </c:tx>
          <c:spPr>
            <a:ln w="28575">
              <a:noFill/>
            </a:ln>
          </c:spPr>
          <c:marker>
            <c:spPr>
              <a:solidFill>
                <a:srgbClr val="FF0000"/>
              </a:solidFill>
            </c:spPr>
          </c:marker>
          <c:xVal>
            <c:numRef>
              <c:f>Sheet1!$B$71:$B$87</c:f>
              <c:numCache>
                <c:formatCode>General</c:formatCode>
                <c:ptCount val="17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4">
                  <c:v>10</c:v>
                </c:pt>
                <c:pt idx="5">
                  <c:v>10</c:v>
                </c:pt>
                <c:pt idx="8">
                  <c:v>7</c:v>
                </c:pt>
                <c:pt idx="9">
                  <c:v>7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5">
                  <c:v>1</c:v>
                </c:pt>
                <c:pt idx="16">
                  <c:v>1</c:v>
                </c:pt>
              </c:numCache>
            </c:numRef>
          </c:xVal>
          <c:yVal>
            <c:numRef>
              <c:f>Sheet1!$I$71:$I$87</c:f>
              <c:numCache>
                <c:formatCode>General</c:formatCode>
                <c:ptCount val="17"/>
                <c:pt idx="0">
                  <c:v>1123.5</c:v>
                </c:pt>
                <c:pt idx="1">
                  <c:v>1052.5</c:v>
                </c:pt>
                <c:pt idx="2">
                  <c:v>964</c:v>
                </c:pt>
                <c:pt idx="4">
                  <c:v>936</c:v>
                </c:pt>
                <c:pt idx="5">
                  <c:v>944.5</c:v>
                </c:pt>
                <c:pt idx="8">
                  <c:v>887</c:v>
                </c:pt>
                <c:pt idx="9">
                  <c:v>919</c:v>
                </c:pt>
                <c:pt idx="11">
                  <c:v>566.5</c:v>
                </c:pt>
                <c:pt idx="12">
                  <c:v>761</c:v>
                </c:pt>
                <c:pt idx="13">
                  <c:v>847</c:v>
                </c:pt>
                <c:pt idx="15">
                  <c:v>443.5</c:v>
                </c:pt>
                <c:pt idx="16">
                  <c:v>346.5</c:v>
                </c:pt>
              </c:numCache>
            </c:numRef>
          </c:yVal>
          <c:smooth val="0"/>
        </c:ser>
        <c:ser>
          <c:idx val="1"/>
          <c:order val="1"/>
          <c:tx>
            <c:v>Average calculated for each rate</c:v>
          </c:tx>
          <c:spPr>
            <a:ln w="25400">
              <a:noFill/>
            </a:ln>
          </c:spPr>
          <c:marker>
            <c:spPr>
              <a:solidFill>
                <a:schemeClr val="accent3">
                  <a:lumMod val="75000"/>
                </a:schemeClr>
              </a:solidFill>
              <a:ln w="12700"/>
            </c:spPr>
          </c:marker>
          <c:xVal>
            <c:numRef>
              <c:f>Sheet1!$B$71:$B$87</c:f>
              <c:numCache>
                <c:formatCode>General</c:formatCode>
                <c:ptCount val="17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4">
                  <c:v>10</c:v>
                </c:pt>
                <c:pt idx="5">
                  <c:v>10</c:v>
                </c:pt>
                <c:pt idx="8">
                  <c:v>7</c:v>
                </c:pt>
                <c:pt idx="9">
                  <c:v>7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5">
                  <c:v>1</c:v>
                </c:pt>
                <c:pt idx="16">
                  <c:v>1</c:v>
                </c:pt>
              </c:numCache>
            </c:numRef>
          </c:xVal>
          <c:yVal>
            <c:numRef>
              <c:f>Sheet1!$K$71:$K$86</c:f>
              <c:numCache>
                <c:formatCode>General</c:formatCode>
                <c:ptCount val="16"/>
                <c:pt idx="0">
                  <c:v>1046.6666666666667</c:v>
                </c:pt>
                <c:pt idx="4">
                  <c:v>940.25</c:v>
                </c:pt>
                <c:pt idx="8">
                  <c:v>903</c:v>
                </c:pt>
                <c:pt idx="11">
                  <c:v>724.83333333333337</c:v>
                </c:pt>
                <c:pt idx="15">
                  <c:v>395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263616"/>
        <c:axId val="165273984"/>
      </c:scatterChart>
      <c:valAx>
        <c:axId val="1652636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Deposition rate (Å/s)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65273984"/>
        <c:crosses val="autoZero"/>
        <c:crossBetween val="midCat"/>
      </c:valAx>
      <c:valAx>
        <c:axId val="165273984"/>
        <c:scaling>
          <c:orientation val="minMax"/>
          <c:max val="12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400"/>
                </a:pPr>
                <a:r>
                  <a:rPr lang="en-US" sz="1400"/>
                  <a:t>Tensile stress </a:t>
                </a:r>
              </a:p>
              <a:p>
                <a:pPr>
                  <a:defRPr sz="1400"/>
                </a:pPr>
                <a:r>
                  <a:rPr lang="en-US" sz="1400"/>
                  <a:t>(MPa)</a:t>
                </a:r>
              </a:p>
            </c:rich>
          </c:tx>
          <c:layout>
            <c:manualLayout>
              <c:xMode val="edge"/>
              <c:yMode val="edge"/>
              <c:x val="1.284796573875803E-2"/>
              <c:y val="0.435428733894106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6526361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5655322745673736"/>
          <c:y val="0.30327322721023509"/>
          <c:w val="0.20013227160164301"/>
          <c:h val="0.37325152537750961"/>
        </c:manualLayout>
      </c:layout>
      <c:overlay val="0"/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Tensile</a:t>
            </a:r>
            <a:r>
              <a:rPr lang="en-US" baseline="0"/>
              <a:t> </a:t>
            </a:r>
            <a:r>
              <a:rPr lang="en-US"/>
              <a:t>stress (MPa)</a:t>
            </a:r>
          </a:p>
          <a:p>
            <a:pPr>
              <a:defRPr/>
            </a:pPr>
            <a:r>
              <a:rPr lang="en-US" sz="1400" b="0"/>
              <a:t>as a function of deposition rate</a:t>
            </a:r>
            <a:r>
              <a:rPr lang="en-US"/>
              <a:t> </a:t>
            </a:r>
          </a:p>
        </c:rich>
      </c:tx>
      <c:layout>
        <c:manualLayout>
          <c:xMode val="edge"/>
          <c:yMode val="edge"/>
          <c:x val="0.38213843559410143"/>
          <c:y val="2.8455279998834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990834987090028"/>
          <c:y val="0.14288711613476004"/>
          <c:w val="0.64208624646556867"/>
          <c:h val="0.75211621675590279"/>
        </c:manualLayout>
      </c:layout>
      <c:scatterChart>
        <c:scatterStyle val="lineMarker"/>
        <c:varyColors val="0"/>
        <c:ser>
          <c:idx val="1"/>
          <c:order val="0"/>
          <c:tx>
            <c:v>Tensile stress (MPa) with st. dev. </c:v>
          </c:tx>
          <c:spPr>
            <a:ln w="25400">
              <a:noFill/>
            </a:ln>
          </c:spPr>
          <c:marker>
            <c:symbol val="diamond"/>
            <c:size val="8"/>
            <c:spPr>
              <a:solidFill>
                <a:schemeClr val="accent3">
                  <a:lumMod val="75000"/>
                  <a:alpha val="58000"/>
                </a:schemeClr>
              </a:solidFill>
              <a:ln w="12700">
                <a:solidFill>
                  <a:schemeClr val="accent3">
                    <a:lumMod val="75000"/>
                  </a:schemeClr>
                </a:solidFill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Sheet1!$L$71:$L$88</c:f>
                <c:numCache>
                  <c:formatCode>General</c:formatCode>
                  <c:ptCount val="18"/>
                  <c:pt idx="0">
                    <c:v>79.909845033846324</c:v>
                  </c:pt>
                  <c:pt idx="4">
                    <c:v>6.0104076400856536</c:v>
                  </c:pt>
                  <c:pt idx="8">
                    <c:v>22.627416997969522</c:v>
                  </c:pt>
                  <c:pt idx="11">
                    <c:v>143.70484798131682</c:v>
                  </c:pt>
                  <c:pt idx="15">
                    <c:v>68.58935777509511</c:v>
                  </c:pt>
                </c:numCache>
              </c:numRef>
            </c:plus>
            <c:minus>
              <c:numRef>
                <c:f>Sheet1!$L$71:$L$88</c:f>
                <c:numCache>
                  <c:formatCode>General</c:formatCode>
                  <c:ptCount val="18"/>
                  <c:pt idx="0">
                    <c:v>79.909845033846324</c:v>
                  </c:pt>
                  <c:pt idx="4">
                    <c:v>6.0104076400856536</c:v>
                  </c:pt>
                  <c:pt idx="8">
                    <c:v>22.627416997969522</c:v>
                  </c:pt>
                  <c:pt idx="11">
                    <c:v>143.70484798131682</c:v>
                  </c:pt>
                  <c:pt idx="15">
                    <c:v>68.58935777509511</c:v>
                  </c:pt>
                </c:numCache>
              </c:numRef>
            </c:minus>
            <c:spPr>
              <a:ln w="19050">
                <a:solidFill>
                  <a:schemeClr val="tx1"/>
                </a:solidFill>
              </a:ln>
              <a:effectLst/>
            </c:spPr>
          </c:errBars>
          <c:xVal>
            <c:numRef>
              <c:f>Sheet1!$B$71:$B$87</c:f>
              <c:numCache>
                <c:formatCode>General</c:formatCode>
                <c:ptCount val="17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4">
                  <c:v>10</c:v>
                </c:pt>
                <c:pt idx="5">
                  <c:v>10</c:v>
                </c:pt>
                <c:pt idx="8">
                  <c:v>7</c:v>
                </c:pt>
                <c:pt idx="9">
                  <c:v>7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5">
                  <c:v>1</c:v>
                </c:pt>
                <c:pt idx="16">
                  <c:v>1</c:v>
                </c:pt>
              </c:numCache>
            </c:numRef>
          </c:xVal>
          <c:yVal>
            <c:numRef>
              <c:f>Sheet1!$K$71:$K$87</c:f>
              <c:numCache>
                <c:formatCode>General</c:formatCode>
                <c:ptCount val="17"/>
                <c:pt idx="0">
                  <c:v>1046.6666666666667</c:v>
                </c:pt>
                <c:pt idx="4">
                  <c:v>940.25</c:v>
                </c:pt>
                <c:pt idx="8">
                  <c:v>903</c:v>
                </c:pt>
                <c:pt idx="11">
                  <c:v>724.83333333333337</c:v>
                </c:pt>
                <c:pt idx="15">
                  <c:v>395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887488"/>
        <c:axId val="45889408"/>
      </c:scatterChart>
      <c:valAx>
        <c:axId val="45887488"/>
        <c:scaling>
          <c:orientation val="minMax"/>
          <c:max val="16"/>
          <c:min val="0"/>
        </c:scaling>
        <c:delete val="0"/>
        <c:axPos val="b"/>
        <c:majorGridlines>
          <c:spPr>
            <a:ln w="3175"/>
          </c:spPr>
        </c:majorGridlines>
        <c:minorGridlines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Deposition rate (Å/s)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5889408"/>
        <c:crosses val="autoZero"/>
        <c:crossBetween val="midCat"/>
        <c:majorUnit val="1"/>
        <c:minorUnit val="1"/>
      </c:valAx>
      <c:valAx>
        <c:axId val="45889408"/>
        <c:scaling>
          <c:orientation val="minMax"/>
          <c:max val="1200"/>
        </c:scaling>
        <c:delete val="0"/>
        <c:axPos val="l"/>
        <c:majorGridlines/>
        <c:minorGridlines/>
        <c:title>
          <c:tx>
            <c:rich>
              <a:bodyPr rot="0" vert="horz"/>
              <a:lstStyle/>
              <a:p>
                <a:pPr>
                  <a:defRPr sz="1400"/>
                </a:pPr>
                <a:r>
                  <a:rPr lang="en-US" sz="1400"/>
                  <a:t>Tensile stress </a:t>
                </a:r>
              </a:p>
              <a:p>
                <a:pPr>
                  <a:defRPr sz="1400"/>
                </a:pPr>
                <a:r>
                  <a:rPr lang="en-US" sz="1400" baseline="0"/>
                  <a:t> (MPa)</a:t>
                </a:r>
                <a:endParaRPr lang="en-US" sz="1400"/>
              </a:p>
            </c:rich>
          </c:tx>
          <c:layout>
            <c:manualLayout>
              <c:xMode val="edge"/>
              <c:yMode val="edge"/>
              <c:x val="2.4390243902439025E-2"/>
              <c:y val="0.4687359421308570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45887488"/>
        <c:crosses val="autoZero"/>
        <c:crossBetween val="midCat"/>
      </c:valAx>
    </c:plotArea>
    <c:legend>
      <c:legendPos val="r"/>
      <c:legendEntry>
        <c:idx val="0"/>
        <c:txPr>
          <a:bodyPr/>
          <a:lstStyle/>
          <a:p>
            <a:pPr>
              <a:defRPr sz="1400"/>
            </a:pPr>
            <a:endParaRPr lang="en-US"/>
          </a:p>
        </c:txPr>
      </c:legendEntry>
      <c:layout>
        <c:manualLayout>
          <c:xMode val="edge"/>
          <c:yMode val="edge"/>
          <c:x val="0.82730774595204581"/>
          <c:y val="0.41384091706022069"/>
          <c:w val="0.16486915947100816"/>
          <c:h val="0.23929079265091863"/>
        </c:manualLayout>
      </c:layout>
      <c:overlay val="0"/>
    </c:legend>
    <c:plotVisOnly val="1"/>
    <c:dispBlanksAs val="gap"/>
    <c:showDLblsOverMax val="0"/>
  </c:chart>
  <c:printSettings>
    <c:headerFooter/>
    <c:pageMargins b="0.75" l="0.25" r="0.25" t="0.75" header="0.3" footer="0.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57150</xdr:colOff>
      <xdr:row>96</xdr:row>
      <xdr:rowOff>171451</xdr:rowOff>
    </xdr:from>
    <xdr:to>
      <xdr:col>24</xdr:col>
      <xdr:colOff>76201</xdr:colOff>
      <xdr:row>128</xdr:row>
      <xdr:rowOff>133350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19050</xdr:colOff>
      <xdr:row>87</xdr:row>
      <xdr:rowOff>190499</xdr:rowOff>
    </xdr:from>
    <xdr:to>
      <xdr:col>11</xdr:col>
      <xdr:colOff>171450</xdr:colOff>
      <xdr:row>114</xdr:row>
      <xdr:rowOff>104775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47625</xdr:colOff>
      <xdr:row>115</xdr:row>
      <xdr:rowOff>161925</xdr:rowOff>
    </xdr:from>
    <xdr:to>
      <xdr:col>11</xdr:col>
      <xdr:colOff>238125</xdr:colOff>
      <xdr:row>150</xdr:row>
      <xdr:rowOff>19049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69"/>
  <sheetViews>
    <sheetView tabSelected="1" workbookViewId="0">
      <selection activeCell="H56" sqref="H56"/>
    </sheetView>
  </sheetViews>
  <sheetFormatPr defaultRowHeight="15" x14ac:dyDescent="0.25"/>
  <cols>
    <col min="1" max="1" width="14.28515625" customWidth="1"/>
    <col min="2" max="2" width="15" customWidth="1"/>
    <col min="3" max="3" width="11.85546875" customWidth="1"/>
    <col min="4" max="4" width="12.7109375" customWidth="1"/>
    <col min="5" max="5" width="15.5703125" customWidth="1"/>
    <col min="6" max="6" width="12" customWidth="1"/>
    <col min="7" max="7" width="13.7109375" customWidth="1"/>
    <col min="8" max="11" width="12.5703125" customWidth="1"/>
    <col min="12" max="12" width="17.140625" customWidth="1"/>
    <col min="13" max="13" width="16.42578125" customWidth="1"/>
    <col min="14" max="14" width="21.5703125" customWidth="1"/>
    <col min="15" max="15" width="29.140625" customWidth="1"/>
    <col min="16" max="16" width="15.140625" customWidth="1"/>
    <col min="17" max="17" width="14.42578125" customWidth="1"/>
    <col min="18" max="18" width="14.140625" customWidth="1"/>
    <col min="20" max="20" width="11.42578125" customWidth="1"/>
    <col min="24" max="24" width="15.5703125" customWidth="1"/>
    <col min="25" max="25" width="13.85546875" customWidth="1"/>
    <col min="28" max="28" width="15" customWidth="1"/>
    <col min="31" max="31" width="11.5703125" customWidth="1"/>
  </cols>
  <sheetData>
    <row r="1" spans="2:12" s="18" customFormat="1" x14ac:dyDescent="0.25"/>
    <row r="2" spans="2:12" s="18" customFormat="1" ht="15.75" x14ac:dyDescent="0.25">
      <c r="B2" s="19" t="s">
        <v>0</v>
      </c>
      <c r="C2" s="19"/>
      <c r="D2" s="19"/>
      <c r="E2" s="19"/>
      <c r="F2" s="19" t="s">
        <v>54</v>
      </c>
      <c r="G2" s="19"/>
      <c r="H2" s="19"/>
      <c r="I2" s="19" t="s">
        <v>61</v>
      </c>
      <c r="J2" s="19"/>
      <c r="L2" s="18" t="s">
        <v>89</v>
      </c>
    </row>
    <row r="3" spans="2:12" s="18" customFormat="1" x14ac:dyDescent="0.25"/>
    <row r="4" spans="2:12" s="18" customFormat="1" x14ac:dyDescent="0.25">
      <c r="B4" s="20" t="s">
        <v>2</v>
      </c>
      <c r="C4" s="20"/>
      <c r="D4" s="18" t="s">
        <v>3</v>
      </c>
    </row>
    <row r="5" spans="2:12" s="18" customFormat="1" x14ac:dyDescent="0.25">
      <c r="B5" s="20"/>
      <c r="C5" s="20"/>
      <c r="D5" s="18" t="s">
        <v>55</v>
      </c>
    </row>
    <row r="6" spans="2:12" s="18" customFormat="1" x14ac:dyDescent="0.25">
      <c r="B6" s="20"/>
      <c r="C6" s="20"/>
    </row>
    <row r="7" spans="2:12" s="18" customFormat="1" x14ac:dyDescent="0.25">
      <c r="B7" s="20" t="s">
        <v>56</v>
      </c>
      <c r="C7" s="20"/>
      <c r="D7" s="18" t="s">
        <v>4</v>
      </c>
    </row>
    <row r="8" spans="2:12" s="18" customFormat="1" x14ac:dyDescent="0.25">
      <c r="B8" s="20"/>
      <c r="C8" s="20"/>
      <c r="D8" s="18" t="s">
        <v>59</v>
      </c>
    </row>
    <row r="9" spans="2:12" s="18" customFormat="1" x14ac:dyDescent="0.25">
      <c r="B9" s="20"/>
      <c r="C9" s="20"/>
    </row>
    <row r="10" spans="2:12" s="18" customFormat="1" x14ac:dyDescent="0.25">
      <c r="B10" s="20" t="s">
        <v>57</v>
      </c>
      <c r="D10" s="18" t="s">
        <v>58</v>
      </c>
    </row>
    <row r="11" spans="2:12" s="18" customFormat="1" x14ac:dyDescent="0.25">
      <c r="D11" s="18" t="s">
        <v>5</v>
      </c>
    </row>
    <row r="12" spans="2:12" s="18" customFormat="1" x14ac:dyDescent="0.25"/>
    <row r="13" spans="2:12" s="18" customFormat="1" x14ac:dyDescent="0.25">
      <c r="B13" s="20" t="s">
        <v>6</v>
      </c>
      <c r="C13" s="20"/>
      <c r="D13" s="18" t="s">
        <v>60</v>
      </c>
    </row>
    <row r="14" spans="2:12" s="18" customFormat="1" x14ac:dyDescent="0.25">
      <c r="D14" s="18" t="s">
        <v>62</v>
      </c>
    </row>
    <row r="15" spans="2:12" s="18" customFormat="1" x14ac:dyDescent="0.25">
      <c r="D15" s="18" t="s">
        <v>63</v>
      </c>
    </row>
    <row r="16" spans="2:12" s="18" customFormat="1" x14ac:dyDescent="0.25">
      <c r="D16" s="18" t="s">
        <v>21</v>
      </c>
    </row>
    <row r="17" spans="1:16" s="18" customFormat="1" x14ac:dyDescent="0.25">
      <c r="D17" s="18" t="s">
        <v>20</v>
      </c>
    </row>
    <row r="18" spans="1:16" s="18" customFormat="1" x14ac:dyDescent="0.25"/>
    <row r="19" spans="1:16" s="18" customFormat="1" x14ac:dyDescent="0.25">
      <c r="B19" s="20" t="s">
        <v>90</v>
      </c>
    </row>
    <row r="20" spans="1:16" s="18" customFormat="1" x14ac:dyDescent="0.25">
      <c r="B20" s="20"/>
      <c r="C20" s="18" t="s">
        <v>98</v>
      </c>
      <c r="D20" s="18" t="s">
        <v>95</v>
      </c>
    </row>
    <row r="21" spans="1:16" s="18" customFormat="1" x14ac:dyDescent="0.25">
      <c r="B21" s="20"/>
      <c r="C21" s="18" t="s">
        <v>99</v>
      </c>
      <c r="D21" s="18" t="s">
        <v>96</v>
      </c>
    </row>
    <row r="22" spans="1:16" s="18" customFormat="1" x14ac:dyDescent="0.25">
      <c r="B22" s="20"/>
      <c r="C22" s="18" t="s">
        <v>100</v>
      </c>
      <c r="D22" s="18" t="s">
        <v>97</v>
      </c>
    </row>
    <row r="23" spans="1:16" s="18" customFormat="1" x14ac:dyDescent="0.25">
      <c r="B23" s="20"/>
      <c r="C23" s="18" t="s">
        <v>101</v>
      </c>
      <c r="D23" s="18" t="s">
        <v>106</v>
      </c>
    </row>
    <row r="24" spans="1:16" s="18" customFormat="1" x14ac:dyDescent="0.25">
      <c r="B24" s="20"/>
    </row>
    <row r="25" spans="1:16" s="115" customFormat="1" ht="15.75" thickBot="1" x14ac:dyDescent="0.3">
      <c r="B25" s="116"/>
    </row>
    <row r="26" spans="1:16" s="72" customFormat="1" ht="15.75" thickTop="1" x14ac:dyDescent="0.25">
      <c r="B26" s="111"/>
    </row>
    <row r="27" spans="1:16" s="72" customFormat="1" ht="18.75" x14ac:dyDescent="0.3">
      <c r="B27" s="114" t="s">
        <v>92</v>
      </c>
    </row>
    <row r="28" spans="1:16" s="112" customFormat="1" ht="15.75" thickBot="1" x14ac:dyDescent="0.3">
      <c r="C28" s="113"/>
      <c r="D28" s="113"/>
      <c r="F28" s="113"/>
      <c r="G28" s="113"/>
      <c r="H28" s="113"/>
      <c r="I28" s="113"/>
      <c r="K28" s="113"/>
      <c r="N28" s="113"/>
    </row>
    <row r="29" spans="1:16" s="1" customFormat="1" ht="24.75" customHeight="1" thickBot="1" x14ac:dyDescent="0.3">
      <c r="B29" s="33"/>
      <c r="C29" s="33"/>
      <c r="D29" s="33"/>
      <c r="E29" s="33"/>
      <c r="F29" s="38"/>
      <c r="G29" s="38"/>
      <c r="H29" s="51" t="s">
        <v>69</v>
      </c>
      <c r="I29" s="52"/>
      <c r="J29" s="52"/>
      <c r="K29" s="52"/>
      <c r="L29" s="48" t="s">
        <v>68</v>
      </c>
      <c r="M29" s="69"/>
      <c r="N29" s="55"/>
      <c r="O29" s="31"/>
      <c r="P29" s="31"/>
    </row>
    <row r="30" spans="1:16" s="26" customFormat="1" ht="48" customHeight="1" x14ac:dyDescent="0.25">
      <c r="B30" s="34"/>
      <c r="C30" s="34"/>
      <c r="D30" s="34"/>
      <c r="E30" s="34"/>
      <c r="F30" s="39"/>
      <c r="G30" s="34"/>
      <c r="H30" s="49" t="s">
        <v>80</v>
      </c>
      <c r="I30" s="50"/>
      <c r="J30" s="49" t="s">
        <v>79</v>
      </c>
      <c r="K30" s="53"/>
      <c r="L30" s="70"/>
      <c r="M30" s="71"/>
      <c r="N30" s="27"/>
      <c r="O30" s="32"/>
      <c r="P30" s="32"/>
    </row>
    <row r="31" spans="1:16" s="26" customFormat="1" ht="34.5" customHeight="1" thickBot="1" x14ac:dyDescent="0.3">
      <c r="B31" s="35" t="s">
        <v>67</v>
      </c>
      <c r="C31" s="35" t="s">
        <v>66</v>
      </c>
      <c r="D31" s="35" t="s">
        <v>7</v>
      </c>
      <c r="E31" s="35" t="s">
        <v>1</v>
      </c>
      <c r="F31" s="40" t="s">
        <v>65</v>
      </c>
      <c r="G31" s="46" t="s">
        <v>78</v>
      </c>
      <c r="H31" s="41" t="s">
        <v>10</v>
      </c>
      <c r="I31" s="42" t="s">
        <v>11</v>
      </c>
      <c r="J31" s="41" t="s">
        <v>10</v>
      </c>
      <c r="K31" s="54" t="s">
        <v>11</v>
      </c>
      <c r="L31" s="43" t="s">
        <v>9</v>
      </c>
      <c r="M31" s="44" t="s">
        <v>8</v>
      </c>
      <c r="N31" s="56" t="s">
        <v>71</v>
      </c>
      <c r="O31" s="47" t="s">
        <v>29</v>
      </c>
      <c r="P31" s="47" t="s">
        <v>33</v>
      </c>
    </row>
    <row r="32" spans="1:16" x14ac:dyDescent="0.25">
      <c r="A32" s="1"/>
      <c r="B32" s="30" t="s">
        <v>75</v>
      </c>
      <c r="C32" s="30"/>
      <c r="D32" s="36">
        <v>41647</v>
      </c>
      <c r="E32" s="30" t="s">
        <v>13</v>
      </c>
      <c r="F32" s="37" t="s">
        <v>14</v>
      </c>
      <c r="G32" s="36">
        <v>41647</v>
      </c>
      <c r="H32" s="30">
        <v>0</v>
      </c>
      <c r="I32" s="30">
        <v>972</v>
      </c>
      <c r="J32" s="30">
        <v>0</v>
      </c>
      <c r="K32" s="30">
        <v>956</v>
      </c>
      <c r="L32" s="45">
        <v>0</v>
      </c>
      <c r="M32" s="37">
        <f>AVERAGE(I32,K32)</f>
        <v>964</v>
      </c>
      <c r="N32" s="30">
        <v>47</v>
      </c>
      <c r="O32" s="30">
        <v>15</v>
      </c>
      <c r="P32" s="57">
        <v>3.3000000000000002E-6</v>
      </c>
    </row>
    <row r="33" spans="1:16" x14ac:dyDescent="0.25">
      <c r="A33" s="1"/>
      <c r="B33" s="5" t="s">
        <v>15</v>
      </c>
      <c r="C33" s="5"/>
      <c r="D33" s="7">
        <v>41647</v>
      </c>
      <c r="E33" s="5" t="s">
        <v>13</v>
      </c>
      <c r="F33" s="10" t="s">
        <v>16</v>
      </c>
      <c r="G33" s="7">
        <v>41647</v>
      </c>
      <c r="H33" s="5">
        <v>0</v>
      </c>
      <c r="I33" s="5">
        <v>901</v>
      </c>
      <c r="J33" s="5">
        <v>0</v>
      </c>
      <c r="K33" s="5">
        <v>873</v>
      </c>
      <c r="L33" s="10">
        <v>0</v>
      </c>
      <c r="M33" s="10">
        <f>AVERAGE(I33,K33)</f>
        <v>887</v>
      </c>
      <c r="N33" s="5">
        <v>36</v>
      </c>
      <c r="O33" s="5">
        <v>7</v>
      </c>
      <c r="P33" s="57">
        <v>3.3000000000000002E-6</v>
      </c>
    </row>
    <row r="34" spans="1:16" x14ac:dyDescent="0.25">
      <c r="A34" s="1"/>
      <c r="B34" s="5" t="s">
        <v>17</v>
      </c>
      <c r="C34" s="5"/>
      <c r="D34" s="7">
        <v>41647</v>
      </c>
      <c r="E34" s="5" t="s">
        <v>18</v>
      </c>
      <c r="F34" s="10" t="s">
        <v>19</v>
      </c>
      <c r="G34" s="7">
        <v>41647</v>
      </c>
      <c r="H34" s="5">
        <v>0</v>
      </c>
      <c r="I34" s="5">
        <v>365</v>
      </c>
      <c r="J34" s="5">
        <v>0</v>
      </c>
      <c r="K34" s="5">
        <v>328</v>
      </c>
      <c r="L34" s="10">
        <v>0</v>
      </c>
      <c r="M34" s="10">
        <f>AVERAGE(I34,K34)</f>
        <v>346.5</v>
      </c>
      <c r="N34" s="5">
        <v>20</v>
      </c>
      <c r="O34" s="5">
        <v>1</v>
      </c>
      <c r="P34" s="57">
        <v>2.5000000000000002E-6</v>
      </c>
    </row>
    <row r="35" spans="1:16" x14ac:dyDescent="0.25">
      <c r="A35" s="1"/>
      <c r="B35" s="5" t="s">
        <v>24</v>
      </c>
      <c r="C35" s="5">
        <v>0.52559999999999996</v>
      </c>
      <c r="D35" s="7">
        <v>41661</v>
      </c>
      <c r="E35" s="5" t="s">
        <v>25</v>
      </c>
      <c r="F35" s="10" t="s">
        <v>23</v>
      </c>
      <c r="G35" s="7">
        <v>41661</v>
      </c>
      <c r="H35" s="5">
        <v>0</v>
      </c>
      <c r="I35" s="5">
        <v>763</v>
      </c>
      <c r="J35" s="5">
        <v>0</v>
      </c>
      <c r="K35" s="5">
        <v>759</v>
      </c>
      <c r="L35" s="10">
        <f>AVERAGE(H35,J35)</f>
        <v>0</v>
      </c>
      <c r="M35" s="10">
        <f>AVERAGE(I35,K35)</f>
        <v>761</v>
      </c>
      <c r="N35" s="5">
        <v>30</v>
      </c>
      <c r="O35" s="5">
        <v>3</v>
      </c>
      <c r="P35" s="5" t="s">
        <v>70</v>
      </c>
    </row>
    <row r="36" spans="1:16" x14ac:dyDescent="0.25">
      <c r="F36" s="65"/>
      <c r="L36" s="65"/>
      <c r="M36" s="65"/>
    </row>
    <row r="37" spans="1:16" x14ac:dyDescent="0.25">
      <c r="F37" s="65"/>
      <c r="H37" t="s">
        <v>27</v>
      </c>
      <c r="J37" t="s">
        <v>28</v>
      </c>
      <c r="L37" s="65"/>
      <c r="M37" s="65"/>
    </row>
    <row r="38" spans="1:16" x14ac:dyDescent="0.25">
      <c r="B38" s="9">
        <v>20140319</v>
      </c>
      <c r="C38" s="9"/>
      <c r="D38" s="17">
        <v>41717.4375</v>
      </c>
      <c r="E38" s="28" t="s">
        <v>13</v>
      </c>
      <c r="F38" s="66" t="s">
        <v>14</v>
      </c>
      <c r="G38" s="17">
        <v>41717.4375</v>
      </c>
      <c r="H38" s="5">
        <v>0</v>
      </c>
      <c r="I38" s="5">
        <v>1157</v>
      </c>
      <c r="J38" s="5">
        <v>0</v>
      </c>
      <c r="K38" s="5">
        <v>1090</v>
      </c>
      <c r="L38" s="3">
        <f>AVERAGE(H38,J38)</f>
        <v>0</v>
      </c>
      <c r="M38" s="4">
        <f>AVERAGE(I38,K38)</f>
        <v>1123.5</v>
      </c>
      <c r="N38" s="61">
        <v>0.41</v>
      </c>
      <c r="O38" s="9" t="s">
        <v>72</v>
      </c>
      <c r="P38" s="62">
        <v>3.0000000000000001E-6</v>
      </c>
    </row>
    <row r="39" spans="1:16" ht="15.75" x14ac:dyDescent="0.25">
      <c r="B39" s="74" t="s">
        <v>64</v>
      </c>
      <c r="C39" s="63"/>
      <c r="D39" s="63"/>
      <c r="E39" s="75"/>
      <c r="F39" s="77"/>
      <c r="G39" s="17">
        <v>41718</v>
      </c>
      <c r="H39" s="15">
        <v>0</v>
      </c>
      <c r="I39" s="5">
        <v>821</v>
      </c>
      <c r="J39" s="5">
        <v>0</v>
      </c>
      <c r="K39" s="5">
        <v>771</v>
      </c>
      <c r="L39" s="10">
        <v>0</v>
      </c>
      <c r="M39" s="58">
        <f>AVERAGE(I39,K39)</f>
        <v>796</v>
      </c>
      <c r="N39" s="63"/>
      <c r="O39" s="63"/>
      <c r="P39" s="63"/>
    </row>
    <row r="40" spans="1:16" ht="15.75" x14ac:dyDescent="0.25">
      <c r="B40" s="76"/>
      <c r="C40" s="74"/>
      <c r="D40" s="74"/>
      <c r="E40" s="76"/>
      <c r="F40" s="78"/>
      <c r="G40" s="17">
        <v>41719</v>
      </c>
      <c r="H40" s="15">
        <v>0</v>
      </c>
      <c r="I40" s="5">
        <v>580</v>
      </c>
      <c r="J40" s="5">
        <v>0</v>
      </c>
      <c r="K40" s="5">
        <v>563</v>
      </c>
      <c r="L40" s="10">
        <v>0</v>
      </c>
      <c r="M40" s="58">
        <f>AVERAGE(I40,K40)</f>
        <v>571.5</v>
      </c>
      <c r="N40" s="63"/>
      <c r="O40" s="63"/>
      <c r="P40" s="63"/>
    </row>
    <row r="41" spans="1:16" x14ac:dyDescent="0.25">
      <c r="B41" s="63"/>
      <c r="C41" s="63"/>
      <c r="D41" s="63"/>
      <c r="E41" s="63"/>
      <c r="F41" s="77"/>
      <c r="G41" s="17">
        <v>41723</v>
      </c>
      <c r="H41" s="15">
        <v>0</v>
      </c>
      <c r="I41" s="5">
        <v>348</v>
      </c>
      <c r="J41" s="5">
        <v>1.1000000000000001</v>
      </c>
      <c r="K41" s="5">
        <v>338</v>
      </c>
      <c r="L41" s="10">
        <f>AVERAGE(H41,J41)</f>
        <v>0.55000000000000004</v>
      </c>
      <c r="M41" s="59">
        <f>AVERAGE(I41,K41)</f>
        <v>343</v>
      </c>
      <c r="N41" s="63"/>
      <c r="O41" s="63"/>
      <c r="P41" s="63"/>
    </row>
    <row r="42" spans="1:16" x14ac:dyDescent="0.25">
      <c r="B42" s="63"/>
      <c r="C42" s="63"/>
      <c r="D42" s="63"/>
      <c r="E42" s="63"/>
      <c r="F42" s="77"/>
      <c r="G42" s="17">
        <v>41730</v>
      </c>
      <c r="H42" s="16">
        <v>0</v>
      </c>
      <c r="I42" s="9">
        <v>324</v>
      </c>
      <c r="J42" s="9">
        <v>0</v>
      </c>
      <c r="K42" s="9">
        <v>307</v>
      </c>
      <c r="L42" s="10">
        <f t="shared" ref="L42:L43" si="0">AVERAGE(H42,J42)</f>
        <v>0</v>
      </c>
      <c r="M42" s="60">
        <f>AVERAGE(I42,K42)</f>
        <v>315.5</v>
      </c>
      <c r="N42" s="63"/>
      <c r="O42" s="63"/>
      <c r="P42" s="63"/>
    </row>
    <row r="43" spans="1:16" x14ac:dyDescent="0.25">
      <c r="B43" s="63"/>
      <c r="C43" s="63"/>
      <c r="D43" s="63"/>
      <c r="E43" s="63"/>
      <c r="F43" s="77"/>
      <c r="G43" s="7">
        <v>41733</v>
      </c>
      <c r="H43" s="15">
        <v>0</v>
      </c>
      <c r="I43" s="5">
        <v>334</v>
      </c>
      <c r="J43" s="5">
        <v>2.9</v>
      </c>
      <c r="K43" s="5">
        <v>288</v>
      </c>
      <c r="L43" s="10">
        <f t="shared" si="0"/>
        <v>1.45</v>
      </c>
      <c r="M43" s="59">
        <f>AVERAGE(I43,K43)</f>
        <v>311</v>
      </c>
      <c r="N43" s="63"/>
      <c r="O43" s="63"/>
      <c r="P43" s="63"/>
    </row>
    <row r="44" spans="1:16" x14ac:dyDescent="0.25">
      <c r="F44" s="65"/>
      <c r="L44" s="65"/>
      <c r="M44" s="65"/>
    </row>
    <row r="45" spans="1:16" x14ac:dyDescent="0.25">
      <c r="F45" s="65"/>
      <c r="H45" t="s">
        <v>27</v>
      </c>
      <c r="J45" t="s">
        <v>28</v>
      </c>
      <c r="L45" s="65"/>
      <c r="M45" s="65"/>
    </row>
    <row r="46" spans="1:16" x14ac:dyDescent="0.25">
      <c r="B46" s="5" t="s">
        <v>30</v>
      </c>
      <c r="C46" s="5">
        <v>0.52449999999999997</v>
      </c>
      <c r="D46" s="7">
        <v>41730</v>
      </c>
      <c r="E46" s="5" t="s">
        <v>13</v>
      </c>
      <c r="F46" s="10" t="s">
        <v>14</v>
      </c>
      <c r="G46" s="7">
        <v>41730</v>
      </c>
      <c r="H46" s="5">
        <v>0</v>
      </c>
      <c r="I46" s="5">
        <v>1060</v>
      </c>
      <c r="J46" s="5">
        <v>0</v>
      </c>
      <c r="K46" s="5">
        <v>1045</v>
      </c>
      <c r="L46" s="10">
        <v>0</v>
      </c>
      <c r="M46" s="10">
        <f>AVERAGE(I46,K46)</f>
        <v>1052.5</v>
      </c>
      <c r="N46" s="16">
        <v>42</v>
      </c>
      <c r="O46" s="9" t="s">
        <v>31</v>
      </c>
      <c r="P46" s="9" t="s">
        <v>32</v>
      </c>
    </row>
    <row r="47" spans="1:16" ht="15.75" x14ac:dyDescent="0.25">
      <c r="B47" s="24" t="s">
        <v>64</v>
      </c>
      <c r="C47" s="23"/>
      <c r="D47" s="23"/>
      <c r="E47" s="23"/>
      <c r="F47" s="67"/>
      <c r="G47" s="7">
        <v>41733</v>
      </c>
      <c r="H47" s="5">
        <v>0</v>
      </c>
      <c r="I47" s="5">
        <v>495</v>
      </c>
      <c r="J47" s="5">
        <v>0</v>
      </c>
      <c r="K47" s="5">
        <v>493</v>
      </c>
      <c r="L47" s="10">
        <v>0</v>
      </c>
      <c r="M47" s="10">
        <f>AVERAGE(I47,K47)</f>
        <v>494</v>
      </c>
      <c r="N47" s="63"/>
      <c r="O47" s="63"/>
      <c r="P47" s="63"/>
    </row>
    <row r="48" spans="1:16" ht="15.75" x14ac:dyDescent="0.25">
      <c r="B48" s="25"/>
      <c r="C48" s="24"/>
      <c r="D48" s="24"/>
      <c r="E48" s="25"/>
      <c r="F48" s="68"/>
      <c r="G48" s="7">
        <v>41739</v>
      </c>
      <c r="H48" s="5">
        <v>0</v>
      </c>
      <c r="I48" s="5">
        <v>329</v>
      </c>
      <c r="J48" s="5">
        <v>0</v>
      </c>
      <c r="K48" s="5">
        <v>337</v>
      </c>
      <c r="L48" s="10">
        <v>0</v>
      </c>
      <c r="M48" s="10">
        <f>AVERAGE(I48,K48)</f>
        <v>333</v>
      </c>
      <c r="N48" s="63"/>
      <c r="O48" s="63"/>
      <c r="P48" s="63"/>
    </row>
    <row r="49" spans="2:31" x14ac:dyDescent="0.25">
      <c r="B49" s="5" t="s">
        <v>34</v>
      </c>
      <c r="C49" s="5">
        <v>0.52449999999999997</v>
      </c>
      <c r="D49" s="7">
        <v>41730</v>
      </c>
      <c r="E49" s="5" t="s">
        <v>13</v>
      </c>
      <c r="F49" s="10" t="s">
        <v>35</v>
      </c>
      <c r="G49" s="7">
        <v>41730</v>
      </c>
      <c r="H49" s="5">
        <v>0</v>
      </c>
      <c r="I49" s="5">
        <v>860</v>
      </c>
      <c r="J49" s="5">
        <v>0</v>
      </c>
      <c r="K49" s="5">
        <v>834</v>
      </c>
      <c r="L49" s="10">
        <v>0</v>
      </c>
      <c r="M49" s="10">
        <f t="shared" ref="M49" si="1">AVERAGE(I49,K49)</f>
        <v>847</v>
      </c>
      <c r="N49" s="79">
        <v>30</v>
      </c>
      <c r="O49" s="30" t="s">
        <v>37</v>
      </c>
      <c r="P49" s="30" t="s">
        <v>36</v>
      </c>
    </row>
    <row r="50" spans="2:31" x14ac:dyDescent="0.25">
      <c r="B50" s="1"/>
      <c r="C50" s="1"/>
      <c r="D50" s="1"/>
      <c r="E50" s="1"/>
      <c r="F50" s="2"/>
      <c r="G50" s="1"/>
      <c r="H50" s="1"/>
      <c r="I50" s="1"/>
      <c r="J50" s="1"/>
      <c r="K50" s="1"/>
      <c r="L50" s="2"/>
      <c r="M50" s="2"/>
      <c r="N50" s="1"/>
      <c r="O50" s="1"/>
      <c r="P50" s="1"/>
    </row>
    <row r="51" spans="2:31" x14ac:dyDescent="0.25">
      <c r="B51" s="1"/>
      <c r="C51" s="1"/>
      <c r="D51" s="1"/>
      <c r="E51" s="1"/>
      <c r="F51" s="2"/>
      <c r="G51" s="1"/>
      <c r="H51" s="1" t="s">
        <v>27</v>
      </c>
      <c r="I51" s="1"/>
      <c r="J51" s="1" t="s">
        <v>28</v>
      </c>
      <c r="K51" s="1"/>
      <c r="L51" s="2"/>
      <c r="M51" s="2"/>
      <c r="N51" s="1"/>
      <c r="O51" s="1"/>
      <c r="P51" s="1"/>
    </row>
    <row r="52" spans="2:31" x14ac:dyDescent="0.25">
      <c r="B52" s="13" t="s">
        <v>39</v>
      </c>
      <c r="C52" s="13">
        <v>0.51629999999999998</v>
      </c>
      <c r="D52" s="22">
        <v>41737</v>
      </c>
      <c r="E52" s="64" t="s">
        <v>42</v>
      </c>
      <c r="F52" s="29" t="s">
        <v>19</v>
      </c>
      <c r="G52" s="22">
        <v>41737</v>
      </c>
      <c r="H52" s="5">
        <v>22</v>
      </c>
      <c r="I52" s="5">
        <v>520</v>
      </c>
      <c r="J52" s="5">
        <v>0</v>
      </c>
      <c r="K52" s="5">
        <v>367</v>
      </c>
      <c r="L52" s="10">
        <f t="shared" ref="L52:M57" si="2">AVERAGE(H52,J52)</f>
        <v>11</v>
      </c>
      <c r="M52" s="10">
        <f t="shared" si="2"/>
        <v>443.5</v>
      </c>
      <c r="N52" s="5" t="s">
        <v>43</v>
      </c>
      <c r="O52" s="5" t="s">
        <v>47</v>
      </c>
      <c r="P52" s="12" t="s">
        <v>41</v>
      </c>
    </row>
    <row r="53" spans="2:31" x14ac:dyDescent="0.25">
      <c r="B53" s="13" t="s">
        <v>38</v>
      </c>
      <c r="C53" s="13">
        <v>0.51670000000000005</v>
      </c>
      <c r="D53" s="22">
        <v>41737</v>
      </c>
      <c r="E53" s="64" t="s">
        <v>44</v>
      </c>
      <c r="F53" s="29" t="s">
        <v>26</v>
      </c>
      <c r="G53" s="22">
        <v>41737</v>
      </c>
      <c r="H53" s="5">
        <v>0</v>
      </c>
      <c r="I53" s="5">
        <v>602</v>
      </c>
      <c r="J53" s="5">
        <v>3</v>
      </c>
      <c r="K53" s="5">
        <v>531</v>
      </c>
      <c r="L53" s="10">
        <f t="shared" si="2"/>
        <v>1.5</v>
      </c>
      <c r="M53" s="10">
        <f t="shared" si="2"/>
        <v>566.5</v>
      </c>
      <c r="N53" s="8">
        <v>0.35</v>
      </c>
      <c r="O53" s="5" t="s">
        <v>23</v>
      </c>
      <c r="P53" s="5" t="s">
        <v>46</v>
      </c>
    </row>
    <row r="54" spans="2:31" x14ac:dyDescent="0.25">
      <c r="B54" s="13" t="s">
        <v>40</v>
      </c>
      <c r="C54" s="13">
        <v>0.51600000000000001</v>
      </c>
      <c r="D54" s="22">
        <v>41737</v>
      </c>
      <c r="E54" s="13" t="s">
        <v>13</v>
      </c>
      <c r="F54" s="29" t="s">
        <v>22</v>
      </c>
      <c r="G54" s="22">
        <v>41737</v>
      </c>
      <c r="H54" s="5">
        <v>0</v>
      </c>
      <c r="I54" s="5">
        <v>934</v>
      </c>
      <c r="J54" s="5">
        <v>0</v>
      </c>
      <c r="K54" s="5">
        <v>938</v>
      </c>
      <c r="L54" s="10">
        <f t="shared" si="2"/>
        <v>0</v>
      </c>
      <c r="M54" s="10">
        <f t="shared" si="2"/>
        <v>936</v>
      </c>
      <c r="N54" s="5" t="s">
        <v>45</v>
      </c>
      <c r="O54" s="5" t="s">
        <v>48</v>
      </c>
      <c r="P54" s="5" t="s">
        <v>46</v>
      </c>
    </row>
    <row r="55" spans="2:31" x14ac:dyDescent="0.25">
      <c r="B55" s="72"/>
      <c r="C55" s="72"/>
      <c r="D55" s="73"/>
      <c r="E55" s="72"/>
      <c r="F55" s="6"/>
      <c r="G55" s="73"/>
      <c r="H55" s="1"/>
      <c r="I55" s="1"/>
      <c r="J55" s="1"/>
      <c r="K55" s="1"/>
      <c r="L55" s="2"/>
      <c r="M55" s="2"/>
      <c r="N55" s="1"/>
      <c r="O55" s="1"/>
      <c r="P55" s="1"/>
    </row>
    <row r="56" spans="2:31" x14ac:dyDescent="0.25">
      <c r="B56" s="13" t="s">
        <v>52</v>
      </c>
      <c r="C56" s="13">
        <v>0.52349999999999997</v>
      </c>
      <c r="D56" s="22">
        <v>41745</v>
      </c>
      <c r="E56" s="13" t="s">
        <v>13</v>
      </c>
      <c r="F56" s="29" t="s">
        <v>16</v>
      </c>
      <c r="G56" s="22">
        <v>41745</v>
      </c>
      <c r="H56" s="13">
        <v>0</v>
      </c>
      <c r="I56" s="5">
        <v>925</v>
      </c>
      <c r="J56" s="5">
        <v>0</v>
      </c>
      <c r="K56" s="5">
        <v>913</v>
      </c>
      <c r="L56" s="10">
        <v>0</v>
      </c>
      <c r="M56" s="10">
        <f t="shared" si="2"/>
        <v>919</v>
      </c>
      <c r="N56" s="14" t="s">
        <v>73</v>
      </c>
      <c r="O56" s="5" t="s">
        <v>16</v>
      </c>
      <c r="P56" s="5" t="s">
        <v>53</v>
      </c>
    </row>
    <row r="57" spans="2:31" x14ac:dyDescent="0.25">
      <c r="B57" s="13" t="s">
        <v>51</v>
      </c>
      <c r="C57" s="13">
        <v>0.52300000000000002</v>
      </c>
      <c r="D57" s="22">
        <v>41745</v>
      </c>
      <c r="E57" s="13" t="s">
        <v>13</v>
      </c>
      <c r="F57" s="29" t="s">
        <v>22</v>
      </c>
      <c r="G57" s="22">
        <v>41745</v>
      </c>
      <c r="H57" s="13">
        <v>0</v>
      </c>
      <c r="I57" s="5">
        <v>951</v>
      </c>
      <c r="J57" s="5">
        <v>0</v>
      </c>
      <c r="K57" s="5">
        <v>938</v>
      </c>
      <c r="L57" s="10">
        <v>0</v>
      </c>
      <c r="M57" s="10">
        <f t="shared" si="2"/>
        <v>944.5</v>
      </c>
      <c r="N57" s="5" t="s">
        <v>74</v>
      </c>
      <c r="O57" s="5" t="s">
        <v>50</v>
      </c>
      <c r="P57" s="5" t="s">
        <v>49</v>
      </c>
    </row>
    <row r="58" spans="2:31" x14ac:dyDescent="0.2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2"/>
      <c r="N58" s="1"/>
      <c r="O58" s="1"/>
      <c r="P58" s="1"/>
      <c r="Q58" s="1"/>
    </row>
    <row r="59" spans="2:31" s="80" customFormat="1" ht="15.75" thickBot="1" x14ac:dyDescent="0.3"/>
    <row r="60" spans="2:31" ht="15.75" thickTop="1" x14ac:dyDescent="0.25">
      <c r="F60" s="1"/>
      <c r="G60" s="1"/>
      <c r="H60" s="1"/>
      <c r="AE60" s="21"/>
    </row>
    <row r="61" spans="2:31" x14ac:dyDescent="0.25">
      <c r="E61" s="2"/>
      <c r="F61" s="2"/>
      <c r="G61" s="2"/>
      <c r="H61" s="1"/>
      <c r="Y61" s="72"/>
      <c r="Z61" s="72"/>
      <c r="AA61" s="72"/>
      <c r="AB61" s="72"/>
      <c r="AC61" s="72"/>
      <c r="AD61" s="72"/>
      <c r="AE61" s="72"/>
    </row>
    <row r="62" spans="2:31" ht="18.75" x14ac:dyDescent="0.3">
      <c r="B62" s="110" t="s">
        <v>91</v>
      </c>
      <c r="C62" s="110"/>
      <c r="D62" s="110"/>
      <c r="E62" s="2"/>
      <c r="F62" s="2"/>
      <c r="G62" s="2"/>
      <c r="H62" s="1"/>
      <c r="Y62" s="72"/>
      <c r="Z62" s="72"/>
      <c r="AA62" s="72"/>
      <c r="AB62" s="72"/>
      <c r="AC62" s="72"/>
      <c r="AD62" s="72"/>
      <c r="AE62" s="73"/>
    </row>
    <row r="63" spans="2:31" x14ac:dyDescent="0.25">
      <c r="E63" s="2"/>
      <c r="F63" s="2"/>
      <c r="G63" s="2"/>
      <c r="H63" s="1"/>
      <c r="Q63" s="6"/>
      <c r="R63" s="72"/>
      <c r="S63" s="6"/>
      <c r="T63" s="73"/>
      <c r="U63" s="72"/>
      <c r="Y63" s="72"/>
      <c r="Z63" s="72"/>
      <c r="AA63" s="72"/>
      <c r="AB63" s="72"/>
      <c r="AC63" s="72"/>
      <c r="AD63" s="72"/>
      <c r="AE63" s="73"/>
    </row>
    <row r="64" spans="2:31" ht="18.75" customHeight="1" x14ac:dyDescent="0.25">
      <c r="E64" s="2"/>
      <c r="H64" s="1"/>
      <c r="Q64" s="6"/>
      <c r="R64" s="72"/>
      <c r="S64" s="6"/>
      <c r="T64" s="73"/>
      <c r="U64" s="72"/>
      <c r="Y64" s="72"/>
      <c r="Z64" s="72"/>
      <c r="AA64" s="72"/>
      <c r="AB64" s="72"/>
      <c r="AC64" s="72"/>
      <c r="AD64" s="72"/>
      <c r="AE64" s="72"/>
    </row>
    <row r="65" spans="2:31" ht="21" x14ac:dyDescent="0.35">
      <c r="B65" s="109" t="s">
        <v>104</v>
      </c>
      <c r="C65" s="109"/>
      <c r="D65" s="109"/>
      <c r="E65" s="2"/>
      <c r="Q65" s="72"/>
      <c r="R65" s="72"/>
      <c r="S65" s="72"/>
      <c r="T65" s="72"/>
      <c r="U65" s="72"/>
      <c r="Y65" s="72"/>
      <c r="Z65" s="72"/>
      <c r="AA65" s="72"/>
      <c r="AB65" s="72"/>
      <c r="AC65" s="72"/>
      <c r="AD65" s="72"/>
      <c r="AE65" s="73"/>
    </row>
    <row r="66" spans="2:31" ht="15.75" thickBot="1" x14ac:dyDescent="0.3">
      <c r="E66" s="2"/>
      <c r="Q66" s="108"/>
      <c r="R66" s="72"/>
      <c r="S66" s="72"/>
      <c r="T66" s="73"/>
      <c r="U66" s="72"/>
      <c r="Y66" s="72"/>
      <c r="Z66" s="72"/>
      <c r="AA66" s="72"/>
      <c r="AB66" s="72"/>
      <c r="AC66" s="72"/>
      <c r="AD66" s="72"/>
      <c r="AE66" s="73"/>
    </row>
    <row r="67" spans="2:31" ht="38.25" customHeight="1" thickBot="1" x14ac:dyDescent="0.5">
      <c r="B67" s="38"/>
      <c r="C67" s="38"/>
      <c r="D67" s="105" t="s">
        <v>84</v>
      </c>
      <c r="E67" s="106"/>
      <c r="F67" s="106"/>
      <c r="G67" s="107"/>
      <c r="H67" s="48" t="s">
        <v>86</v>
      </c>
      <c r="I67" s="50"/>
      <c r="J67" s="49" t="s">
        <v>87</v>
      </c>
      <c r="K67" s="50"/>
      <c r="L67" s="31"/>
      <c r="O67" s="98" t="s">
        <v>94</v>
      </c>
      <c r="P67" s="98"/>
      <c r="Q67" s="6"/>
      <c r="R67" s="72"/>
      <c r="S67" s="6"/>
      <c r="T67" s="73"/>
      <c r="U67" s="72"/>
      <c r="Y67" s="72"/>
      <c r="Z67" s="72"/>
      <c r="AA67" s="72"/>
      <c r="AB67" s="72"/>
      <c r="AC67" s="72"/>
      <c r="AD67" s="72"/>
      <c r="AE67" s="73"/>
    </row>
    <row r="68" spans="2:31" ht="33" customHeight="1" thickBot="1" x14ac:dyDescent="0.3">
      <c r="B68" s="39"/>
      <c r="C68" s="34"/>
      <c r="D68" s="49" t="s">
        <v>80</v>
      </c>
      <c r="E68" s="50"/>
      <c r="F68" s="49" t="s">
        <v>79</v>
      </c>
      <c r="G68" s="50"/>
      <c r="H68" s="117"/>
      <c r="I68" s="118"/>
      <c r="J68" s="117"/>
      <c r="K68" s="118"/>
      <c r="L68" s="119"/>
      <c r="O68" t="s">
        <v>105</v>
      </c>
      <c r="Q68" s="72"/>
      <c r="R68" s="72"/>
      <c r="S68" s="72"/>
      <c r="T68" s="73"/>
      <c r="U68" s="72"/>
      <c r="Y68" s="72"/>
      <c r="Z68" s="72"/>
      <c r="AA68" s="72"/>
      <c r="AB68" s="72"/>
      <c r="AC68" s="72"/>
      <c r="AD68" s="72"/>
      <c r="AE68" s="73"/>
    </row>
    <row r="69" spans="2:31" ht="60.75" thickBot="1" x14ac:dyDescent="0.3">
      <c r="B69" s="40" t="s">
        <v>88</v>
      </c>
      <c r="C69" s="46" t="s">
        <v>85</v>
      </c>
      <c r="D69" s="41" t="s">
        <v>10</v>
      </c>
      <c r="E69" s="42" t="s">
        <v>11</v>
      </c>
      <c r="F69" s="41" t="s">
        <v>10</v>
      </c>
      <c r="G69" s="54" t="s">
        <v>12</v>
      </c>
      <c r="H69" s="43" t="s">
        <v>9</v>
      </c>
      <c r="I69" s="44" t="s">
        <v>8</v>
      </c>
      <c r="J69" s="41" t="s">
        <v>9</v>
      </c>
      <c r="K69" s="42" t="s">
        <v>8</v>
      </c>
      <c r="L69" s="46" t="s">
        <v>93</v>
      </c>
      <c r="O69" s="103" t="s">
        <v>102</v>
      </c>
      <c r="P69" s="104" t="s">
        <v>103</v>
      </c>
      <c r="Q69" s="72"/>
      <c r="R69" s="72"/>
      <c r="S69" s="72"/>
      <c r="T69" s="72"/>
      <c r="U69" s="72"/>
      <c r="Y69" s="72"/>
      <c r="Z69" s="72"/>
      <c r="AA69" s="72"/>
      <c r="AB69" s="72"/>
      <c r="AC69" s="72"/>
      <c r="AD69" s="72"/>
      <c r="AE69" s="73"/>
    </row>
    <row r="70" spans="2:31" x14ac:dyDescent="0.25">
      <c r="O70" s="99">
        <v>1</v>
      </c>
      <c r="P70" s="100">
        <v>25</v>
      </c>
      <c r="Q70" s="72"/>
      <c r="R70" s="72"/>
      <c r="S70" s="72"/>
      <c r="T70" s="73"/>
      <c r="U70" s="72"/>
      <c r="Y70" s="72"/>
      <c r="Z70" s="72"/>
      <c r="AA70" s="72"/>
      <c r="AB70" s="72"/>
      <c r="AC70" s="72"/>
      <c r="AD70" s="72"/>
      <c r="AE70" s="72"/>
    </row>
    <row r="71" spans="2:31" x14ac:dyDescent="0.25">
      <c r="B71" s="29">
        <v>15</v>
      </c>
      <c r="C71" s="7">
        <v>41717.4375</v>
      </c>
      <c r="D71" s="5">
        <v>0</v>
      </c>
      <c r="E71" s="5">
        <v>1157</v>
      </c>
      <c r="F71" s="5">
        <v>0</v>
      </c>
      <c r="G71" s="5">
        <v>1090</v>
      </c>
      <c r="H71" s="10">
        <f>AVERAGE(D71,F71)</f>
        <v>0</v>
      </c>
      <c r="I71" s="10">
        <f>AVERAGE(E71,G71)</f>
        <v>1123.5</v>
      </c>
      <c r="J71" s="120">
        <f>AVERAGE(H71:H73)</f>
        <v>0</v>
      </c>
      <c r="K71" s="120">
        <f>AVERAGE(I71:I73)</f>
        <v>1046.6666666666667</v>
      </c>
      <c r="L71" s="5">
        <f>STDEV(I71:I73)</f>
        <v>79.909845033846324</v>
      </c>
      <c r="O71" s="99">
        <v>3</v>
      </c>
      <c r="P71" s="100">
        <v>32</v>
      </c>
      <c r="Q71" s="72"/>
      <c r="R71" s="72"/>
      <c r="S71" s="72"/>
      <c r="T71" s="73"/>
      <c r="U71" s="72"/>
      <c r="Y71" s="72"/>
      <c r="Z71" s="72"/>
      <c r="AA71" s="72"/>
      <c r="AB71" s="72"/>
      <c r="AC71" s="72"/>
      <c r="AD71" s="72"/>
      <c r="AE71" s="73"/>
    </row>
    <row r="72" spans="2:31" x14ac:dyDescent="0.25">
      <c r="B72" s="29">
        <v>15</v>
      </c>
      <c r="C72" s="7">
        <v>41730</v>
      </c>
      <c r="D72" s="5">
        <v>0</v>
      </c>
      <c r="E72" s="5">
        <v>1060</v>
      </c>
      <c r="F72" s="5">
        <v>0</v>
      </c>
      <c r="G72" s="5">
        <v>1045</v>
      </c>
      <c r="H72" s="10">
        <v>0</v>
      </c>
      <c r="I72" s="10">
        <f>AVERAGE(E72,G72)</f>
        <v>1052.5</v>
      </c>
      <c r="J72" s="121"/>
      <c r="K72" s="121"/>
      <c r="O72" s="99">
        <v>7</v>
      </c>
      <c r="P72" s="100">
        <v>37</v>
      </c>
      <c r="Q72" s="72"/>
      <c r="R72" s="72"/>
      <c r="S72" s="72"/>
      <c r="T72" s="73"/>
      <c r="U72" s="72"/>
      <c r="Y72" s="72"/>
      <c r="Z72" s="72"/>
      <c r="AA72" s="72"/>
      <c r="AB72" s="72"/>
      <c r="AC72" s="72"/>
      <c r="AD72" s="72"/>
      <c r="AE72" s="73"/>
    </row>
    <row r="73" spans="2:31" x14ac:dyDescent="0.25">
      <c r="B73" s="29">
        <v>15</v>
      </c>
      <c r="C73" s="7">
        <v>41647</v>
      </c>
      <c r="D73" s="5">
        <v>0</v>
      </c>
      <c r="E73" s="5">
        <v>972</v>
      </c>
      <c r="F73" s="5">
        <v>0</v>
      </c>
      <c r="G73" s="5">
        <v>956</v>
      </c>
      <c r="H73" s="29">
        <v>0</v>
      </c>
      <c r="I73" s="10">
        <f>AVERAGE(E73,G73)</f>
        <v>964</v>
      </c>
      <c r="J73" s="121"/>
      <c r="K73" s="121"/>
      <c r="O73" s="99">
        <v>10</v>
      </c>
      <c r="P73" s="100">
        <v>40.5</v>
      </c>
      <c r="Q73" s="72"/>
      <c r="R73" s="72"/>
      <c r="S73" s="72"/>
      <c r="T73" s="72"/>
      <c r="U73" s="72"/>
      <c r="Y73" s="72"/>
      <c r="Z73" s="72"/>
      <c r="AA73" s="72"/>
      <c r="AB73" s="72"/>
      <c r="AC73" s="72"/>
      <c r="AD73" s="72"/>
      <c r="AE73" s="73"/>
    </row>
    <row r="74" spans="2:31" ht="15.75" thickBot="1" x14ac:dyDescent="0.3">
      <c r="B74" s="6"/>
      <c r="C74" s="97"/>
      <c r="D74" s="1"/>
      <c r="E74" s="1"/>
      <c r="F74" s="1"/>
      <c r="G74" s="1"/>
      <c r="H74" s="2"/>
      <c r="I74" s="2"/>
      <c r="J74" s="121"/>
      <c r="K74" s="121"/>
      <c r="O74" s="101">
        <v>15</v>
      </c>
      <c r="P74" s="102">
        <v>43</v>
      </c>
      <c r="Q74" s="72"/>
      <c r="R74" s="72"/>
      <c r="S74" s="72"/>
      <c r="T74" s="73"/>
      <c r="U74" s="72"/>
      <c r="Y74" s="72"/>
      <c r="Z74" s="72"/>
      <c r="AA74" s="72"/>
      <c r="AB74" s="72"/>
      <c r="AC74" s="72"/>
      <c r="AD74" s="72"/>
      <c r="AE74" s="73"/>
    </row>
    <row r="75" spans="2:31" x14ac:dyDescent="0.25">
      <c r="B75" s="29">
        <v>10</v>
      </c>
      <c r="C75" s="22">
        <v>41737</v>
      </c>
      <c r="D75" s="5">
        <v>0</v>
      </c>
      <c r="E75" s="5">
        <v>934</v>
      </c>
      <c r="F75" s="5">
        <v>0</v>
      </c>
      <c r="G75" s="5">
        <v>938</v>
      </c>
      <c r="H75" s="10">
        <f>AVERAGE(D75,F75)</f>
        <v>0</v>
      </c>
      <c r="I75" s="10">
        <f>AVERAGE(E75,G75)</f>
        <v>936</v>
      </c>
      <c r="J75" s="120">
        <f>AVERAGE(H75:H76)</f>
        <v>0</v>
      </c>
      <c r="K75" s="120">
        <f>AVERAGE(I75:I76)</f>
        <v>940.25</v>
      </c>
      <c r="L75" s="5">
        <f>STDEV(I75:I76)</f>
        <v>6.0104076400856536</v>
      </c>
      <c r="Q75" s="72"/>
      <c r="R75" s="72"/>
      <c r="S75" s="72"/>
      <c r="T75" s="73"/>
      <c r="U75" s="72"/>
      <c r="Y75" s="72"/>
      <c r="Z75" s="72"/>
      <c r="AA75" s="72"/>
      <c r="AB75" s="72"/>
      <c r="AC75" s="72"/>
      <c r="AD75" s="72"/>
      <c r="AE75" s="73"/>
    </row>
    <row r="76" spans="2:31" x14ac:dyDescent="0.25">
      <c r="B76" s="29">
        <v>10</v>
      </c>
      <c r="C76" s="22">
        <v>41745</v>
      </c>
      <c r="D76" s="13">
        <v>0</v>
      </c>
      <c r="E76" s="5">
        <v>951</v>
      </c>
      <c r="F76" s="5">
        <v>0</v>
      </c>
      <c r="G76" s="5">
        <v>938</v>
      </c>
      <c r="H76" s="10">
        <v>0</v>
      </c>
      <c r="I76" s="10">
        <f>AVERAGE(E76,G76)</f>
        <v>944.5</v>
      </c>
      <c r="J76" s="122"/>
      <c r="K76" s="121"/>
      <c r="Q76" s="72"/>
      <c r="R76" s="72"/>
      <c r="S76" s="72"/>
      <c r="T76" s="72"/>
      <c r="U76" s="72"/>
      <c r="AE76" s="21"/>
    </row>
    <row r="77" spans="2:31" x14ac:dyDescent="0.25">
      <c r="J77" s="121"/>
      <c r="K77" s="121"/>
      <c r="Q77" s="72"/>
      <c r="R77" s="72"/>
      <c r="S77" s="72"/>
      <c r="T77" s="72"/>
      <c r="U77" s="72"/>
      <c r="AE77" s="21"/>
    </row>
    <row r="78" spans="2:31" x14ac:dyDescent="0.25">
      <c r="B78" s="65"/>
      <c r="H78" s="65"/>
      <c r="I78" s="65"/>
      <c r="J78" s="121"/>
      <c r="K78" s="121"/>
      <c r="Q78" s="72"/>
      <c r="R78" s="72"/>
      <c r="S78" s="72"/>
      <c r="T78" s="73"/>
      <c r="U78" s="72"/>
    </row>
    <row r="79" spans="2:31" x14ac:dyDescent="0.25">
      <c r="B79" s="10">
        <v>7</v>
      </c>
      <c r="C79" s="7">
        <v>41647</v>
      </c>
      <c r="D79" s="5">
        <v>0</v>
      </c>
      <c r="E79" s="5">
        <v>901</v>
      </c>
      <c r="F79" s="5">
        <v>0</v>
      </c>
      <c r="G79" s="5">
        <v>873</v>
      </c>
      <c r="H79" s="10">
        <v>0</v>
      </c>
      <c r="I79" s="10">
        <f>AVERAGE(E79,G79)</f>
        <v>887</v>
      </c>
      <c r="J79" s="120">
        <f>AVERAGE(H79:H80)</f>
        <v>0</v>
      </c>
      <c r="K79" s="120">
        <f>AVERAGE(I79:I80)</f>
        <v>903</v>
      </c>
      <c r="L79" s="5">
        <f>STDEV(I79:I80)</f>
        <v>22.627416997969522</v>
      </c>
      <c r="Q79" s="72"/>
      <c r="R79" s="72"/>
      <c r="S79" s="72"/>
      <c r="T79" s="72"/>
      <c r="U79" s="72"/>
    </row>
    <row r="80" spans="2:31" ht="23.25" customHeight="1" x14ac:dyDescent="0.25">
      <c r="B80" s="10">
        <v>7</v>
      </c>
      <c r="C80" s="22">
        <v>41745</v>
      </c>
      <c r="D80" s="13">
        <v>0</v>
      </c>
      <c r="E80" s="5">
        <v>925</v>
      </c>
      <c r="F80" s="5">
        <v>0</v>
      </c>
      <c r="G80" s="5">
        <v>913</v>
      </c>
      <c r="H80" s="10">
        <v>0</v>
      </c>
      <c r="I80" s="10">
        <f>AVERAGE(E80,G80)</f>
        <v>919</v>
      </c>
      <c r="J80" s="121"/>
      <c r="K80" s="121"/>
    </row>
    <row r="81" spans="2:29" ht="17.25" customHeight="1" x14ac:dyDescent="0.25">
      <c r="J81" s="121"/>
      <c r="K81" s="121"/>
    </row>
    <row r="82" spans="2:29" ht="50.25" customHeight="1" x14ac:dyDescent="0.45">
      <c r="B82" s="29">
        <v>3</v>
      </c>
      <c r="C82" s="22">
        <v>41737</v>
      </c>
      <c r="D82" s="5">
        <v>0</v>
      </c>
      <c r="E82" s="5">
        <v>602</v>
      </c>
      <c r="F82" s="5">
        <v>3</v>
      </c>
      <c r="G82" s="5">
        <v>531</v>
      </c>
      <c r="H82" s="10">
        <f>AVERAGE(D82,F82)</f>
        <v>1.5</v>
      </c>
      <c r="I82" s="10">
        <f>AVERAGE(E82,G82)</f>
        <v>566.5</v>
      </c>
      <c r="J82" s="120">
        <f>AVERAGE(H82:H84)</f>
        <v>0.5</v>
      </c>
      <c r="K82" s="120">
        <f>AVERAGE(I82:I84)</f>
        <v>724.83333333333337</v>
      </c>
      <c r="L82" s="5">
        <f>STDEV(I82:I84)</f>
        <v>143.70484798131682</v>
      </c>
      <c r="O82" s="98" t="s">
        <v>76</v>
      </c>
    </row>
    <row r="83" spans="2:29" x14ac:dyDescent="0.25">
      <c r="B83" s="29">
        <v>3</v>
      </c>
      <c r="C83" s="7">
        <v>41661</v>
      </c>
      <c r="D83" s="5">
        <v>0</v>
      </c>
      <c r="E83" s="5">
        <v>763</v>
      </c>
      <c r="F83" s="5">
        <v>0</v>
      </c>
      <c r="G83" s="5">
        <v>759</v>
      </c>
      <c r="H83" s="10">
        <f>AVERAGE(D83,F83)</f>
        <v>0</v>
      </c>
      <c r="I83" s="10">
        <f>AVERAGE(E83,G83)</f>
        <v>761</v>
      </c>
      <c r="J83" s="121"/>
      <c r="K83" s="121"/>
    </row>
    <row r="84" spans="2:29" ht="105" x14ac:dyDescent="0.25">
      <c r="B84" s="29">
        <v>3</v>
      </c>
      <c r="C84" s="36">
        <v>41730</v>
      </c>
      <c r="D84" s="30">
        <v>0</v>
      </c>
      <c r="E84" s="30">
        <v>860</v>
      </c>
      <c r="F84" s="30">
        <v>0</v>
      </c>
      <c r="G84" s="30">
        <v>834</v>
      </c>
      <c r="H84" s="37">
        <v>0</v>
      </c>
      <c r="I84" s="37">
        <f t="shared" ref="I84" si="3">AVERAGE(E84,G84)</f>
        <v>847</v>
      </c>
      <c r="J84" s="121"/>
      <c r="K84" s="121"/>
      <c r="O84" s="5" t="s">
        <v>83</v>
      </c>
      <c r="P84" s="5" t="s">
        <v>7</v>
      </c>
      <c r="Q84" s="92" t="s">
        <v>65</v>
      </c>
      <c r="R84" s="85" t="s">
        <v>78</v>
      </c>
      <c r="S84" s="86" t="s">
        <v>10</v>
      </c>
      <c r="T84" s="87" t="s">
        <v>11</v>
      </c>
      <c r="U84" s="86" t="s">
        <v>10</v>
      </c>
      <c r="V84" s="88" t="s">
        <v>12</v>
      </c>
      <c r="W84" s="89" t="s">
        <v>9</v>
      </c>
      <c r="X84" s="90" t="s">
        <v>8</v>
      </c>
      <c r="Y84" s="91" t="s">
        <v>77</v>
      </c>
    </row>
    <row r="85" spans="2:29" x14ac:dyDescent="0.25">
      <c r="J85" s="121"/>
      <c r="K85" s="121"/>
      <c r="O85" s="5" t="s">
        <v>81</v>
      </c>
      <c r="P85" s="83">
        <v>41717.4375</v>
      </c>
      <c r="Q85" s="93" t="s">
        <v>14</v>
      </c>
      <c r="R85" s="83">
        <v>41717.4375</v>
      </c>
      <c r="S85" s="30">
        <v>0</v>
      </c>
      <c r="T85" s="30">
        <v>1157</v>
      </c>
      <c r="U85" s="30">
        <v>0</v>
      </c>
      <c r="V85" s="30">
        <v>1090</v>
      </c>
      <c r="W85" s="81">
        <f>AVERAGE(S85,U85)</f>
        <v>0</v>
      </c>
      <c r="X85" s="84">
        <f>AVERAGE(T85,V85)</f>
        <v>1123.5</v>
      </c>
      <c r="Y85" s="5">
        <v>0</v>
      </c>
    </row>
    <row r="86" spans="2:29" x14ac:dyDescent="0.25">
      <c r="B86" s="29">
        <v>1</v>
      </c>
      <c r="C86" s="22">
        <v>41737</v>
      </c>
      <c r="D86" s="5">
        <v>22</v>
      </c>
      <c r="E86" s="5">
        <v>520</v>
      </c>
      <c r="F86" s="5">
        <v>0</v>
      </c>
      <c r="G86" s="5">
        <v>367</v>
      </c>
      <c r="H86" s="10">
        <f>AVERAGE(D86,F86)</f>
        <v>11</v>
      </c>
      <c r="I86" s="10">
        <f>AVERAGE(E86,G86)</f>
        <v>443.5</v>
      </c>
      <c r="J86" s="120">
        <f>AVERAGE(H86:H87)</f>
        <v>5.5</v>
      </c>
      <c r="K86" s="120">
        <f>AVERAGE(I86:I87)</f>
        <v>395</v>
      </c>
      <c r="L86" s="5">
        <f>STDEV(I86:I87)</f>
        <v>68.58935777509511</v>
      </c>
      <c r="O86" s="76"/>
      <c r="P86" s="63"/>
      <c r="Q86" s="77"/>
      <c r="R86" s="94">
        <v>41718</v>
      </c>
      <c r="S86" s="15">
        <v>0</v>
      </c>
      <c r="T86" s="5">
        <v>821</v>
      </c>
      <c r="U86" s="5">
        <v>0</v>
      </c>
      <c r="V86" s="5">
        <v>771</v>
      </c>
      <c r="W86" s="3">
        <f t="shared" ref="W86:W95" si="4">AVERAGE(S86,U86)</f>
        <v>0</v>
      </c>
      <c r="X86" s="11">
        <f>AVERAGE(T86,V86)</f>
        <v>796</v>
      </c>
      <c r="Y86" s="5">
        <v>1</v>
      </c>
    </row>
    <row r="87" spans="2:29" x14ac:dyDescent="0.25">
      <c r="B87" s="29">
        <v>1</v>
      </c>
      <c r="C87" s="7">
        <v>41647</v>
      </c>
      <c r="D87" s="5">
        <v>0</v>
      </c>
      <c r="E87" s="5">
        <v>365</v>
      </c>
      <c r="F87" s="5">
        <v>0</v>
      </c>
      <c r="G87" s="5">
        <v>328</v>
      </c>
      <c r="H87" s="10">
        <v>0</v>
      </c>
      <c r="I87" s="10">
        <f>AVERAGE(E87,G87)</f>
        <v>346.5</v>
      </c>
      <c r="J87" s="121"/>
      <c r="K87" s="121"/>
      <c r="O87" s="76"/>
      <c r="P87" s="63"/>
      <c r="Q87" s="77"/>
      <c r="R87" s="94">
        <v>41719</v>
      </c>
      <c r="S87" s="15">
        <v>0</v>
      </c>
      <c r="T87" s="5">
        <v>580</v>
      </c>
      <c r="U87" s="5">
        <v>0</v>
      </c>
      <c r="V87" s="5">
        <v>563</v>
      </c>
      <c r="W87" s="3">
        <f t="shared" si="4"/>
        <v>0</v>
      </c>
      <c r="X87" s="11">
        <f>AVERAGE(T87,V87)</f>
        <v>571.5</v>
      </c>
      <c r="Y87" s="5">
        <v>2</v>
      </c>
    </row>
    <row r="88" spans="2:29" x14ac:dyDescent="0.25">
      <c r="O88" s="76"/>
      <c r="P88" s="63"/>
      <c r="Q88" s="77"/>
      <c r="R88" s="94">
        <v>41723</v>
      </c>
      <c r="S88" s="15">
        <v>0</v>
      </c>
      <c r="T88" s="5">
        <v>348</v>
      </c>
      <c r="U88" s="5">
        <v>1.1000000000000001</v>
      </c>
      <c r="V88" s="5">
        <v>338</v>
      </c>
      <c r="W88" s="3">
        <f t="shared" si="4"/>
        <v>0.55000000000000004</v>
      </c>
      <c r="X88" s="10">
        <f>AVERAGE(T88,V88)</f>
        <v>343</v>
      </c>
      <c r="Y88" s="5">
        <v>6</v>
      </c>
    </row>
    <row r="89" spans="2:29" x14ac:dyDescent="0.25">
      <c r="O89" s="76"/>
      <c r="P89" s="63"/>
      <c r="Q89" s="77"/>
      <c r="R89" s="94">
        <v>41730</v>
      </c>
      <c r="S89" s="16">
        <v>0</v>
      </c>
      <c r="T89" s="9">
        <v>324</v>
      </c>
      <c r="U89" s="9">
        <v>0</v>
      </c>
      <c r="V89" s="9">
        <v>307</v>
      </c>
      <c r="W89" s="3">
        <f t="shared" si="4"/>
        <v>0</v>
      </c>
      <c r="X89" s="11">
        <f>AVERAGE(T89,V89)</f>
        <v>315.5</v>
      </c>
      <c r="Y89" s="5">
        <v>13</v>
      </c>
    </row>
    <row r="90" spans="2:29" x14ac:dyDescent="0.25">
      <c r="O90" s="76"/>
      <c r="P90" s="63"/>
      <c r="Q90" s="77"/>
      <c r="R90" s="95">
        <v>41733</v>
      </c>
      <c r="S90" s="15">
        <v>0</v>
      </c>
      <c r="T90" s="5">
        <v>334</v>
      </c>
      <c r="U90" s="5">
        <v>2.9</v>
      </c>
      <c r="V90" s="5">
        <v>288</v>
      </c>
      <c r="W90" s="82">
        <f t="shared" si="4"/>
        <v>1.45</v>
      </c>
      <c r="X90" s="10">
        <f>AVERAGE(T90,V90)</f>
        <v>311</v>
      </c>
      <c r="Y90" s="5">
        <v>16</v>
      </c>
      <c r="AA90" s="1"/>
      <c r="AB90" s="1"/>
      <c r="AC90" s="1"/>
    </row>
    <row r="91" spans="2:29" x14ac:dyDescent="0.25">
      <c r="W91" s="2"/>
      <c r="AA91" s="1"/>
      <c r="AB91" s="1"/>
      <c r="AC91" s="1"/>
    </row>
    <row r="92" spans="2:29" x14ac:dyDescent="0.25">
      <c r="W92" s="2"/>
      <c r="AA92" s="1"/>
      <c r="AB92" s="1"/>
      <c r="AC92" s="1"/>
    </row>
    <row r="93" spans="2:29" x14ac:dyDescent="0.25">
      <c r="O93" s="5" t="s">
        <v>82</v>
      </c>
      <c r="P93" s="17">
        <v>41730</v>
      </c>
      <c r="Q93" s="96" t="s">
        <v>14</v>
      </c>
      <c r="R93" s="7">
        <v>41730</v>
      </c>
      <c r="S93" s="5">
        <v>0</v>
      </c>
      <c r="T93" s="5">
        <v>1060</v>
      </c>
      <c r="U93" s="5">
        <v>0</v>
      </c>
      <c r="V93" s="5">
        <v>1045</v>
      </c>
      <c r="W93" s="82">
        <f t="shared" si="4"/>
        <v>0</v>
      </c>
      <c r="X93" s="10">
        <f>AVERAGE(T93,V93)</f>
        <v>1052.5</v>
      </c>
      <c r="Y93" s="5">
        <v>0</v>
      </c>
      <c r="AA93" s="1"/>
      <c r="AB93" s="1"/>
      <c r="AC93" s="1"/>
    </row>
    <row r="94" spans="2:29" x14ac:dyDescent="0.25">
      <c r="O94" s="76"/>
      <c r="P94" s="63"/>
      <c r="Q94" s="77"/>
      <c r="R94" s="95">
        <v>41733</v>
      </c>
      <c r="S94" s="5">
        <v>0</v>
      </c>
      <c r="T94" s="5">
        <v>495</v>
      </c>
      <c r="U94" s="5">
        <v>0</v>
      </c>
      <c r="V94" s="5">
        <v>493</v>
      </c>
      <c r="W94" s="3">
        <f t="shared" si="4"/>
        <v>0</v>
      </c>
      <c r="X94" s="10">
        <f>AVERAGE(T94,V94)</f>
        <v>494</v>
      </c>
      <c r="Y94" s="5">
        <v>3</v>
      </c>
    </row>
    <row r="95" spans="2:29" x14ac:dyDescent="0.25">
      <c r="O95" s="76"/>
      <c r="P95" s="63"/>
      <c r="Q95" s="77"/>
      <c r="R95" s="95">
        <v>41739</v>
      </c>
      <c r="S95" s="5">
        <v>0</v>
      </c>
      <c r="T95" s="5">
        <v>329</v>
      </c>
      <c r="U95" s="5">
        <v>0</v>
      </c>
      <c r="V95" s="5">
        <v>337</v>
      </c>
      <c r="W95" s="82">
        <f t="shared" si="4"/>
        <v>0</v>
      </c>
      <c r="X95" s="10">
        <f>AVERAGE(T95,V95)</f>
        <v>333</v>
      </c>
      <c r="Y95" s="5">
        <v>9</v>
      </c>
    </row>
    <row r="120" spans="26:26" x14ac:dyDescent="0.25">
      <c r="Z120" s="1"/>
    </row>
    <row r="121" spans="26:26" x14ac:dyDescent="0.25">
      <c r="Z121" s="1"/>
    </row>
    <row r="122" spans="26:26" ht="24" customHeight="1" x14ac:dyDescent="0.25">
      <c r="Z122" s="1"/>
    </row>
    <row r="123" spans="26:26" ht="65.25" customHeight="1" x14ac:dyDescent="0.25">
      <c r="Z123" s="97"/>
    </row>
    <row r="124" spans="26:26" ht="15" customHeight="1" x14ac:dyDescent="0.25">
      <c r="Z124" s="1"/>
    </row>
    <row r="125" spans="26:26" x14ac:dyDescent="0.25">
      <c r="Z125" s="1"/>
    </row>
    <row r="140" spans="14:20" x14ac:dyDescent="0.25">
      <c r="N140" s="21"/>
      <c r="O140" s="21"/>
      <c r="P140" s="21"/>
      <c r="Q140" s="21"/>
      <c r="R140" s="21"/>
      <c r="S140" s="21"/>
      <c r="T140" s="21"/>
    </row>
    <row r="141" spans="14:20" x14ac:dyDescent="0.25">
      <c r="N141" s="21"/>
      <c r="O141" s="21"/>
      <c r="P141" s="21"/>
      <c r="Q141" s="21"/>
      <c r="R141" s="21"/>
      <c r="S141" s="21"/>
      <c r="T141" s="21"/>
    </row>
    <row r="142" spans="14:20" x14ac:dyDescent="0.25">
      <c r="N142" s="21"/>
      <c r="O142" s="21"/>
      <c r="P142" s="21"/>
      <c r="Q142" s="21"/>
      <c r="R142" s="21"/>
      <c r="S142" s="21"/>
      <c r="T142" s="21"/>
    </row>
    <row r="143" spans="14:20" x14ac:dyDescent="0.25">
      <c r="N143" s="21"/>
      <c r="O143" s="72"/>
      <c r="P143" s="72"/>
      <c r="Q143" s="72"/>
      <c r="R143" s="72"/>
      <c r="S143" s="21"/>
      <c r="T143" s="21"/>
    </row>
    <row r="144" spans="14:20" x14ac:dyDescent="0.25">
      <c r="N144" s="21"/>
      <c r="O144" s="72"/>
      <c r="P144" s="72"/>
      <c r="Q144" s="72"/>
      <c r="R144" s="72"/>
      <c r="S144" s="21"/>
      <c r="T144" s="21"/>
    </row>
    <row r="145" spans="3:20" x14ac:dyDescent="0.25">
      <c r="N145" s="21"/>
      <c r="O145" s="72"/>
      <c r="P145" s="72"/>
      <c r="Q145" s="72"/>
      <c r="R145" s="72"/>
      <c r="S145" s="21"/>
      <c r="T145" s="21"/>
    </row>
    <row r="146" spans="3:20" x14ac:dyDescent="0.25">
      <c r="N146" s="21"/>
      <c r="O146" s="72"/>
      <c r="P146" s="72"/>
      <c r="Q146" s="72"/>
      <c r="R146" s="72"/>
      <c r="S146" s="21"/>
      <c r="T146" s="21"/>
    </row>
    <row r="147" spans="3:20" x14ac:dyDescent="0.25">
      <c r="N147" s="21"/>
      <c r="O147" s="72"/>
      <c r="P147" s="72"/>
      <c r="Q147" s="72"/>
      <c r="R147" s="72"/>
      <c r="S147" s="21"/>
      <c r="T147" s="21"/>
    </row>
    <row r="148" spans="3:20" x14ac:dyDescent="0.25">
      <c r="N148" s="21"/>
      <c r="O148" s="72"/>
      <c r="P148" s="72"/>
      <c r="Q148" s="72"/>
      <c r="R148" s="72"/>
      <c r="S148" s="21"/>
      <c r="T148" s="21"/>
    </row>
    <row r="149" spans="3:20" x14ac:dyDescent="0.25">
      <c r="C149" s="1"/>
      <c r="D149" s="1"/>
      <c r="E149" s="1"/>
      <c r="F149" s="1"/>
      <c r="G149" s="1"/>
      <c r="H149" s="1"/>
      <c r="I149" s="1"/>
      <c r="N149" s="21"/>
      <c r="O149" s="72"/>
      <c r="P149" s="72"/>
      <c r="Q149" s="72"/>
      <c r="R149" s="72"/>
      <c r="S149" s="21"/>
      <c r="T149" s="21"/>
    </row>
    <row r="150" spans="3:20" x14ac:dyDescent="0.25">
      <c r="C150" s="1"/>
      <c r="D150" s="1"/>
      <c r="E150" s="1"/>
      <c r="F150" s="1"/>
      <c r="G150" s="1"/>
      <c r="H150" s="1"/>
      <c r="I150" s="1"/>
      <c r="N150" s="21"/>
      <c r="O150" s="72"/>
      <c r="P150" s="72"/>
      <c r="Q150" s="72"/>
      <c r="R150" s="72"/>
      <c r="S150" s="21"/>
      <c r="T150" s="21"/>
    </row>
    <row r="151" spans="3:20" x14ac:dyDescent="0.25">
      <c r="C151" s="2"/>
      <c r="D151" s="1"/>
      <c r="E151" s="2"/>
      <c r="F151" s="97"/>
      <c r="G151" s="1"/>
      <c r="H151" s="1"/>
      <c r="I151" s="1"/>
      <c r="N151" s="21"/>
      <c r="O151" s="72"/>
      <c r="P151" s="72"/>
      <c r="Q151" s="73"/>
      <c r="R151" s="72"/>
      <c r="S151" s="21"/>
      <c r="T151" s="21"/>
    </row>
    <row r="152" spans="3:20" x14ac:dyDescent="0.25">
      <c r="C152" s="2"/>
      <c r="D152" s="1"/>
      <c r="E152" s="2"/>
      <c r="F152" s="97"/>
      <c r="G152" s="1"/>
      <c r="H152" s="1"/>
      <c r="I152" s="1"/>
      <c r="N152" s="21"/>
      <c r="O152" s="72"/>
      <c r="P152" s="72"/>
      <c r="Q152" s="73"/>
      <c r="R152" s="72"/>
      <c r="S152" s="21"/>
      <c r="T152" s="21"/>
    </row>
    <row r="153" spans="3:20" x14ac:dyDescent="0.25">
      <c r="C153" s="2"/>
      <c r="D153" s="1"/>
      <c r="E153" s="2"/>
      <c r="F153" s="97"/>
      <c r="G153" s="1"/>
      <c r="H153" s="1"/>
      <c r="I153" s="1"/>
      <c r="N153" s="21"/>
      <c r="O153" s="72"/>
      <c r="P153" s="72"/>
      <c r="Q153" s="72"/>
      <c r="R153" s="72"/>
      <c r="S153" s="21"/>
      <c r="T153" s="21"/>
    </row>
    <row r="154" spans="3:20" x14ac:dyDescent="0.25">
      <c r="C154" s="1"/>
      <c r="D154" s="1"/>
      <c r="E154" s="1"/>
      <c r="F154" s="1"/>
      <c r="G154" s="1"/>
      <c r="H154" s="1"/>
      <c r="I154" s="1"/>
      <c r="N154" s="21"/>
      <c r="O154" s="72"/>
      <c r="P154" s="72"/>
      <c r="Q154" s="73"/>
      <c r="R154" s="72"/>
      <c r="S154" s="21"/>
      <c r="T154" s="21"/>
    </row>
    <row r="155" spans="3:20" x14ac:dyDescent="0.25">
      <c r="C155" s="108"/>
      <c r="D155" s="1"/>
      <c r="E155" s="1"/>
      <c r="F155" s="97"/>
      <c r="G155" s="1"/>
      <c r="H155" s="1"/>
      <c r="I155" s="1"/>
      <c r="N155" s="21"/>
      <c r="O155" s="72"/>
      <c r="P155" s="72"/>
      <c r="Q155" s="73"/>
      <c r="R155" s="72"/>
      <c r="S155" s="21"/>
      <c r="T155" s="21"/>
    </row>
    <row r="156" spans="3:20" x14ac:dyDescent="0.25">
      <c r="C156" s="1"/>
      <c r="D156" s="1"/>
      <c r="E156" s="1"/>
      <c r="F156" s="97"/>
      <c r="G156" s="1"/>
      <c r="H156" s="1"/>
      <c r="I156" s="1"/>
      <c r="N156" s="21"/>
      <c r="O156" s="72"/>
      <c r="P156" s="72"/>
      <c r="Q156" s="73"/>
      <c r="R156" s="72"/>
      <c r="S156" s="21"/>
      <c r="T156" s="21"/>
    </row>
    <row r="157" spans="3:20" x14ac:dyDescent="0.25">
      <c r="C157" s="72"/>
      <c r="D157" s="1"/>
      <c r="E157" s="1"/>
      <c r="F157" s="97"/>
      <c r="G157" s="1"/>
      <c r="H157" s="1"/>
      <c r="I157" s="1"/>
      <c r="N157" s="21"/>
      <c r="O157" s="72"/>
      <c r="P157" s="72"/>
      <c r="Q157" s="73"/>
      <c r="R157" s="72"/>
      <c r="S157" s="21"/>
      <c r="T157" s="21"/>
    </row>
    <row r="158" spans="3:20" x14ac:dyDescent="0.25">
      <c r="C158" s="72"/>
      <c r="D158" s="1"/>
      <c r="E158" s="1"/>
      <c r="F158" s="1"/>
      <c r="G158" s="1"/>
      <c r="H158" s="1"/>
      <c r="I158" s="1"/>
      <c r="N158" s="21"/>
      <c r="O158" s="72"/>
      <c r="P158" s="72"/>
      <c r="Q158" s="73"/>
      <c r="R158" s="72"/>
      <c r="S158" s="21"/>
      <c r="T158" s="21"/>
    </row>
    <row r="159" spans="3:20" x14ac:dyDescent="0.25">
      <c r="C159" s="72"/>
      <c r="D159" s="1"/>
      <c r="E159" s="1"/>
      <c r="F159" s="97"/>
      <c r="G159" s="1"/>
      <c r="H159" s="1"/>
      <c r="I159" s="1"/>
      <c r="N159" s="21"/>
      <c r="O159" s="72"/>
      <c r="P159" s="72"/>
      <c r="Q159" s="72"/>
      <c r="R159" s="72"/>
      <c r="S159" s="21"/>
      <c r="T159" s="21"/>
    </row>
    <row r="160" spans="3:20" x14ac:dyDescent="0.25">
      <c r="C160" s="72"/>
      <c r="D160" s="1"/>
      <c r="E160" s="1"/>
      <c r="F160" s="97"/>
      <c r="G160" s="1"/>
      <c r="H160" s="1"/>
      <c r="I160" s="1"/>
      <c r="N160" s="21"/>
      <c r="O160" s="72"/>
      <c r="P160" s="72"/>
      <c r="Q160" s="73"/>
      <c r="R160" s="72"/>
      <c r="S160" s="21"/>
      <c r="T160" s="21"/>
    </row>
    <row r="161" spans="3:20" x14ac:dyDescent="0.25">
      <c r="C161" s="72"/>
      <c r="D161" s="1"/>
      <c r="E161" s="1"/>
      <c r="F161" s="97"/>
      <c r="G161" s="1"/>
      <c r="H161" s="1"/>
      <c r="I161" s="1"/>
      <c r="N161" s="21"/>
      <c r="O161" s="72"/>
      <c r="P161" s="72"/>
      <c r="Q161" s="73"/>
      <c r="R161" s="72"/>
      <c r="S161" s="21"/>
      <c r="T161" s="21"/>
    </row>
    <row r="162" spans="3:20" x14ac:dyDescent="0.25">
      <c r="C162" s="72"/>
      <c r="D162" s="1"/>
      <c r="E162" s="1"/>
      <c r="F162" s="1"/>
      <c r="G162" s="1"/>
      <c r="H162" s="1"/>
      <c r="I162" s="1"/>
      <c r="N162" s="21"/>
      <c r="O162" s="72"/>
      <c r="P162" s="72"/>
      <c r="Q162" s="73"/>
      <c r="R162" s="72"/>
      <c r="S162" s="21"/>
      <c r="T162" s="21"/>
    </row>
    <row r="163" spans="3:20" x14ac:dyDescent="0.25">
      <c r="C163" s="72"/>
      <c r="D163" s="1"/>
      <c r="E163" s="1"/>
      <c r="F163" s="97"/>
      <c r="G163" s="1"/>
      <c r="H163" s="1"/>
      <c r="I163" s="1"/>
      <c r="N163" s="21"/>
      <c r="O163" s="72"/>
      <c r="P163" s="72"/>
      <c r="Q163" s="73"/>
      <c r="R163" s="72"/>
      <c r="S163" s="21"/>
      <c r="T163" s="21"/>
    </row>
    <row r="164" spans="3:20" x14ac:dyDescent="0.25">
      <c r="C164" s="72"/>
      <c r="D164" s="1"/>
      <c r="E164" s="1"/>
      <c r="F164" s="97"/>
      <c r="G164" s="1"/>
      <c r="H164" s="1"/>
      <c r="I164" s="1"/>
      <c r="N164" s="21"/>
      <c r="O164" s="72"/>
      <c r="P164" s="72"/>
      <c r="Q164" s="73"/>
      <c r="R164" s="72"/>
      <c r="S164" s="21"/>
      <c r="T164" s="21"/>
    </row>
    <row r="165" spans="3:20" x14ac:dyDescent="0.25">
      <c r="C165" s="72"/>
      <c r="D165" s="1"/>
      <c r="E165" s="1"/>
      <c r="F165" s="1"/>
      <c r="G165" s="1"/>
      <c r="H165" s="1"/>
      <c r="I165" s="1"/>
      <c r="N165" s="21"/>
      <c r="O165" s="72"/>
      <c r="P165" s="72"/>
      <c r="Q165" s="72"/>
      <c r="R165" s="72"/>
      <c r="S165" s="21"/>
      <c r="T165" s="21"/>
    </row>
    <row r="166" spans="3:20" x14ac:dyDescent="0.25">
      <c r="C166" s="1"/>
      <c r="D166" s="1"/>
      <c r="E166" s="1"/>
      <c r="F166" s="1"/>
      <c r="G166" s="1"/>
      <c r="H166" s="1"/>
      <c r="I166" s="1"/>
      <c r="N166" s="21"/>
      <c r="O166" s="72"/>
      <c r="P166" s="72"/>
      <c r="Q166" s="72"/>
      <c r="R166" s="72"/>
      <c r="S166" s="21"/>
      <c r="T166" s="21"/>
    </row>
    <row r="167" spans="3:20" x14ac:dyDescent="0.25">
      <c r="C167" s="1"/>
      <c r="D167" s="1"/>
      <c r="E167" s="1"/>
      <c r="F167" s="97"/>
      <c r="G167" s="1"/>
      <c r="H167" s="1"/>
      <c r="I167" s="1"/>
      <c r="N167" s="21"/>
      <c r="O167" s="72"/>
      <c r="P167" s="72"/>
      <c r="Q167" s="72"/>
      <c r="R167" s="72"/>
      <c r="S167" s="21"/>
      <c r="T167" s="21"/>
    </row>
    <row r="168" spans="3:20" x14ac:dyDescent="0.25">
      <c r="N168" s="21"/>
      <c r="O168" s="72"/>
      <c r="P168" s="72"/>
      <c r="Q168" s="72"/>
      <c r="R168" s="72"/>
      <c r="S168" s="21"/>
      <c r="T168" s="21"/>
    </row>
    <row r="169" spans="3:20" x14ac:dyDescent="0.25">
      <c r="N169" s="21"/>
      <c r="O169" s="21"/>
      <c r="P169" s="21"/>
      <c r="Q169" s="21"/>
      <c r="R169" s="21"/>
      <c r="S169" s="21"/>
      <c r="T169" s="21"/>
    </row>
  </sheetData>
  <mergeCells count="9">
    <mergeCell ref="H67:I68"/>
    <mergeCell ref="F68:G68"/>
    <mergeCell ref="D68:E68"/>
    <mergeCell ref="D67:G67"/>
    <mergeCell ref="J67:K68"/>
    <mergeCell ref="L29:M30"/>
    <mergeCell ref="H30:I30"/>
    <mergeCell ref="J30:K30"/>
    <mergeCell ref="H29:K29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DTU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Katharina Nilson</dc:creator>
  <cp:lastModifiedBy>Katharina Nilson</cp:lastModifiedBy>
  <cp:lastPrinted>2014-04-23T08:48:10Z</cp:lastPrinted>
  <dcterms:created xsi:type="dcterms:W3CDTF">2014-01-09T12:38:15Z</dcterms:created>
  <dcterms:modified xsi:type="dcterms:W3CDTF">2014-04-24T13:41:55Z</dcterms:modified>
</cp:coreProperties>
</file>