
<file path=[Content_Types].xml><?xml version="1.0" encoding="utf-8"?>
<Types xmlns="http://schemas.openxmlformats.org/package/2006/content-type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charts/chartEx2.xml" ContentType="application/vnd.ms-office.chartex+xml"/>
  <Override PartName="/xl/charts/style2.xml" ContentType="application/vnd.ms-office.chartstyle+xml"/>
  <Override PartName="/xl/charts/colors2.xml" ContentType="application/vnd.ms-office.chartcolorstyle+xml"/>
  <Override PartName="/xl/charts/chartEx3.xml" ContentType="application/vnd.ms-office.chartex+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et\Desktop\"/>
    </mc:Choice>
  </mc:AlternateContent>
  <bookViews>
    <workbookView xWindow="0" yWindow="0" windowWidth="13425" windowHeight="6030"/>
  </bookViews>
  <sheets>
    <sheet name="Sheet1" sheetId="1" r:id="rId1"/>
  </sheets>
  <externalReferences>
    <externalReference r:id="rId2"/>
  </externalReferences>
  <definedNames>
    <definedName name="_xlchart.v1.0" hidden="1">'[1]cleaned dist'!$D$3:$D$43</definedName>
    <definedName name="_xlchart.v1.1" hidden="1">'[1]cleaned dist'!$H$3:$H$43</definedName>
    <definedName name="_xlchart.v1.2" hidden="1">'[1]cleaned dist'!$F$3:$F$43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1" i="1" l="1"/>
  <c r="E31" i="1"/>
  <c r="E22" i="1"/>
  <c r="E13" i="1"/>
  <c r="E12" i="1" l="1"/>
  <c r="E14" i="1"/>
  <c r="E11" i="1"/>
  <c r="E42" i="1" l="1"/>
  <c r="E39" i="1"/>
  <c r="E32" i="1"/>
  <c r="E29" i="1"/>
  <c r="E23" i="1"/>
  <c r="E20" i="1"/>
  <c r="E15" i="1"/>
  <c r="E24" i="1" l="1"/>
  <c r="E43" i="1"/>
  <c r="E33" i="1"/>
  <c r="E34" i="1" s="1"/>
  <c r="E44" i="1"/>
  <c r="E16" i="1"/>
  <c r="E25" i="1" l="1"/>
</calcChain>
</file>

<file path=xl/sharedStrings.xml><?xml version="1.0" encoding="utf-8"?>
<sst xmlns="http://schemas.openxmlformats.org/spreadsheetml/2006/main" count="102" uniqueCount="45">
  <si>
    <t>source of uncertainty</t>
  </si>
  <si>
    <t>value +/-</t>
  </si>
  <si>
    <t>shape of pdf</t>
  </si>
  <si>
    <t>divisor</t>
  </si>
  <si>
    <t>standard uncertainty</t>
  </si>
  <si>
    <t>resolution</t>
  </si>
  <si>
    <t xml:space="preserve">1 Å, 10 Å, 80 Å or 160 Å (for ranges 65 kÅ, 655 kÅ, 5240 kÅ and 1 mm respectively) </t>
  </si>
  <si>
    <t>standard uncertainty of mean (10 repeated readings)</t>
  </si>
  <si>
    <t>uniform</t>
  </si>
  <si>
    <t>sqrt 3</t>
  </si>
  <si>
    <t>none</t>
  </si>
  <si>
    <t>standard uncertainty of mean</t>
  </si>
  <si>
    <t>value +/- (nm)</t>
  </si>
  <si>
    <t>total uncertainty</t>
  </si>
  <si>
    <t>95 % confidence int</t>
  </si>
  <si>
    <t>value +/- (micron)</t>
  </si>
  <si>
    <t>standard uncertainty (microns)</t>
  </si>
  <si>
    <t>standard uncertainty (nm)</t>
  </si>
  <si>
    <t>NA</t>
  </si>
  <si>
    <t>in general</t>
  </si>
  <si>
    <t>Gaussian</t>
  </si>
  <si>
    <t xml:space="preserve">Treating the distribution of actual measured step heights as Gaussian distributions gives a "standard deviation"  of 25 Å for the small range and 66 nm for the 65.5 micron range (after excluding the worst outliers). </t>
  </si>
  <si>
    <t>uncertainty on QC measurements of the standard step height. We do calibration if outside limits</t>
  </si>
  <si>
    <t>What is this uncertainty about?</t>
  </si>
  <si>
    <t>difference between what we expect that the standard step height is and what it truly is</t>
  </si>
  <si>
    <t>difference between the average value we measure for the standard step heigth with the Dektak and what we expect the standard step size to be</t>
  </si>
  <si>
    <t>difference between the value the Dektak spits out and what it would spit out with better resolution…</t>
  </si>
  <si>
    <t>difference between what we measure in one Dektak scan of some feature of interest and what we measure as the average of many scans</t>
  </si>
  <si>
    <t>depends on range. Systematic error</t>
  </si>
  <si>
    <t>depends on range. Random error</t>
  </si>
  <si>
    <t>can only be estimated.…could be a combination of systematic and random error</t>
  </si>
  <si>
    <t>standard step height uncertainty</t>
  </si>
  <si>
    <t>QC uncertainty</t>
  </si>
  <si>
    <t>uncertainty on reading w 6.5 micron range</t>
  </si>
  <si>
    <t>uncertainty on reading w 65.5 micron range</t>
  </si>
  <si>
    <t>uncertainty on reading w 524 micron range</t>
  </si>
  <si>
    <t>uncertainty on reading w 1 mm range</t>
  </si>
  <si>
    <t>Uncertainty budget for DektakXTA</t>
  </si>
  <si>
    <t>uncertainty on calibration of standard step height</t>
  </si>
  <si>
    <t>depends on range and on sample. Random error</t>
  </si>
  <si>
    <t>0.072 µm for the 24.925 µm standard and 17 nm for the 917 nm standard</t>
  </si>
  <si>
    <t xml:space="preserve">Actual measurements of the standard step height are more rectangular-distributed than Gaussian-distributed. They are centered on 916 nm for the 6.5 micron range and 24871 nm for the 65.5 micron range. Due to our QC procedure the distribution cuts off at 0.15 µm for the 24.865 µm standard (used to calibrate the 3 largest Dektak ranges) and 12 nm Å for the 917 nm standard (smallest range) </t>
  </si>
  <si>
    <t>rectangular-Gaussian-ish distribution cut off at 0.15 µm due to our QC limits; see graph on right (expected value 24865 nm 2015-2020)</t>
  </si>
  <si>
    <t>rectangular-ish distribution cut off at 12 nm; see graph on right (expected value 916 nm 2015-2020)</t>
  </si>
  <si>
    <t>24 Å on 6.5 micron range, 45-65 nm on larger ranges for the standard samples. Could be larger for other sample types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</si>
</sst>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7" x14ac:knownFonts="1">
    <font>
      <sz val="11"/>
      <color theme="1"/>
      <name val="Calibri"/>
      <family val="2"/>
      <scheme val="minor"/>
    </font>
    <font>
      <b/>
      <sz val="11"/>
      <color theme="1"/>
      <name val="Calibri"/>
      <family val="2"/>
      <scheme val="minor"/>
    </font>
    <font>
      <sz val="9"/>
      <color rgb="FF000000"/>
      <name val="Arial"/>
      <family val="2"/>
    </font>
    <font>
      <b/>
      <u/>
      <sz val="11"/>
      <color theme="1"/>
      <name val="Calibri"/>
      <family val="2"/>
      <scheme val="minor"/>
    </font>
    <font>
      <b/>
      <sz val="14"/>
      <color theme="1"/>
      <name val="Calibri"/>
      <family val="2"/>
      <scheme val="minor"/>
    </font>
    <font>
      <sz val="14"/>
      <color theme="1"/>
      <name val="Calibri"/>
      <family val="2"/>
      <scheme val="minor"/>
    </font>
    <font>
      <b/>
      <u/>
      <sz val="14"/>
      <color theme="1"/>
      <name val="Calibri"/>
      <family val="2"/>
      <scheme val="minor"/>
    </font>
  </fonts>
  <fills count="2">
    <fill>
      <patternFill patternType="none"/>
    </fill>
    <fill>
      <patternFill patternType="gray125"/>
    </fill>
  </fills>
  <borders count="4">
    <border>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s>
  <cellStyleXfs count="1">
    <xf numFmtId="0" fontId="0" fillId="0" borderId="0"/>
  </cellStyleXfs>
  <cellXfs count="14">
    <xf numFmtId="0" fontId="0" fillId="0" borderId="0" xfId="0"/>
    <xf numFmtId="0" fontId="1" fillId="0" borderId="0" xfId="0" applyFont="1" applyAlignment="1">
      <alignment wrapText="1"/>
    </xf>
    <xf numFmtId="0" fontId="0" fillId="0" borderId="0" xfId="0" applyAlignment="1">
      <alignment wrapText="1"/>
    </xf>
    <xf numFmtId="0" fontId="2" fillId="0" borderId="0" xfId="0" applyFont="1" applyAlignment="1">
      <alignment wrapText="1"/>
    </xf>
    <xf numFmtId="164" fontId="0" fillId="0" borderId="0" xfId="0" applyNumberFormat="1"/>
    <xf numFmtId="0" fontId="3" fillId="0" borderId="0" xfId="0" applyFont="1" applyAlignment="1"/>
    <xf numFmtId="0" fontId="3" fillId="0" borderId="0" xfId="0" applyFont="1" applyAlignment="1">
      <alignment wrapText="1"/>
    </xf>
    <xf numFmtId="0" fontId="0" fillId="0" borderId="0" xfId="0" applyAlignment="1">
      <alignment vertical="center" wrapText="1"/>
    </xf>
    <xf numFmtId="0" fontId="4" fillId="0" borderId="0" xfId="0" applyFont="1"/>
    <xf numFmtId="0" fontId="5" fillId="0" borderId="0" xfId="0" applyFont="1"/>
    <xf numFmtId="0" fontId="6" fillId="0" borderId="0" xfId="0" applyFont="1"/>
    <xf numFmtId="0" fontId="1" fillId="0" borderId="1" xfId="0" applyFont="1" applyBorder="1" applyAlignment="1">
      <alignment wrapText="1"/>
    </xf>
    <xf numFmtId="0" fontId="0" fillId="0" borderId="2" xfId="0" applyBorder="1" applyAlignment="1">
      <alignment wrapText="1"/>
    </xf>
    <xf numFmtId="0" fontId="0" fillId="0" borderId="3"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Ex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Ex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numDim type="val">
        <cx:f>_xlchart.v1.1</cx:f>
      </cx:numDim>
    </cx:data>
  </cx:chartData>
  <cx:chart>
    <cx:title pos="t" align="ctr" overlay="0">
      <cx:tx>
        <cx:rich>
          <a:bodyPr spcFirstLastPara="1" vertOverflow="ellipsis" wrap="square" lIns="0" tIns="0" rIns="0" bIns="0" anchor="ctr" anchorCtr="1"/>
          <a:lstStyle/>
          <a:p>
            <a:pPr algn="ctr">
              <a:defRPr/>
            </a:pPr>
            <a:r>
              <a:rPr lang="en-US"/>
              <a:t>2018-2020 Average step height meas 1 mm range</a:t>
            </a:r>
          </a:p>
        </cx:rich>
      </cx:tx>
    </cx:title>
    <cx:plotArea>
      <cx:plotAreaRegion>
        <cx:series layoutId="clusteredColumn" uniqueId="{3C911798-8ABB-4098-8950-CB9CC2BE1C06}">
          <cx:dataId val="0"/>
          <cx:layoutPr>
            <cx:binning intervalClosed="r">
              <cx:binSize val="40"/>
            </cx:binning>
          </cx:layoutPr>
        </cx:series>
      </cx:plotAreaRegion>
      <cx:axis id="0">
        <cx:catScaling gapWidth="0"/>
        <cx:tickLabels/>
      </cx:axis>
      <cx:axis id="1">
        <cx:valScaling/>
        <cx:majorGridlines/>
        <cx:tickLabels/>
      </cx:axis>
    </cx:plotArea>
  </cx:chart>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numDim type="val">
        <cx:f>_xlchart.v1.2</cx:f>
      </cx:numDim>
    </cx:data>
  </cx:chartData>
  <cx:chart>
    <cx:title pos="t" align="ctr" overlay="0">
      <cx:tx>
        <cx:rich>
          <a:bodyPr spcFirstLastPara="1" vertOverflow="ellipsis" wrap="square" lIns="0" tIns="0" rIns="0" bIns="0" anchor="ctr" anchorCtr="1"/>
          <a:lstStyle/>
          <a:p>
            <a:pPr algn="ctr">
              <a:defRPr/>
            </a:pPr>
            <a:r>
              <a:rPr lang="en-US"/>
              <a:t>2018-2020 Average step height meas 524 micron range</a:t>
            </a:r>
          </a:p>
        </cx:rich>
      </cx:tx>
    </cx:title>
    <cx:plotArea>
      <cx:plotAreaRegion>
        <cx:series layoutId="clusteredColumn" uniqueId="{AFD07BA0-6C31-46B7-B1B0-63FAF0372CDC}">
          <cx:dataId val="0"/>
          <cx:layoutPr>
            <cx:binning intervalClosed="r">
              <cx:binSize val="40"/>
            </cx:binning>
          </cx:layoutPr>
        </cx:series>
      </cx:plotAreaRegion>
      <cx:axis id="0">
        <cx:catScaling gapWidth="0"/>
        <cx:tickLabels/>
      </cx:axis>
      <cx:axis id="1">
        <cx:valScaling/>
        <cx:majorGridlines/>
        <cx:tickLabels/>
      </cx:axis>
    </cx:plotArea>
  </cx:chart>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numDim type="val">
        <cx:f>_xlchart.v1.0</cx:f>
      </cx:numDim>
    </cx:data>
  </cx:chartData>
  <cx:chart>
    <cx:title pos="t" align="ctr" overlay="0">
      <cx:tx>
        <cx:rich>
          <a:bodyPr spcFirstLastPara="1" vertOverflow="ellipsis" wrap="square" lIns="0" tIns="0" rIns="0" bIns="0" anchor="ctr" anchorCtr="1"/>
          <a:lstStyle/>
          <a:p>
            <a:pPr algn="ctr">
              <a:defRPr/>
            </a:pPr>
            <a:r>
              <a:rPr lang="en-US"/>
              <a:t>2018-2020 Average step height meas 65.5 micron range</a:t>
            </a:r>
          </a:p>
        </cx:rich>
      </cx:tx>
    </cx:title>
    <cx:plotArea>
      <cx:plotAreaRegion>
        <cx:series layoutId="clusteredColumn" uniqueId="{AFD07BA0-6C31-46B7-B1B0-63FAF0372CDC}">
          <cx:dataId val="0"/>
          <cx:layoutPr>
            <cx:binning intervalClosed="r">
              <cx:binSize val="40"/>
            </cx:binning>
          </cx:layoutPr>
        </cx:series>
      </cx:plotAreaRegion>
      <cx:axis id="0">
        <cx:catScaling gapWidth="0"/>
        <cx:tickLabels/>
      </cx:axis>
      <cx:axis id="1">
        <cx:valScaling/>
        <cx:majorGridlines/>
        <cx:tickLabels/>
      </cx:axis>
    </cx:plotArea>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microsoft.com/office/2014/relationships/chartEx" Target="../charts/chartEx2.xml"/><Relationship Id="rId2" Type="http://schemas.microsoft.com/office/2014/relationships/chartEx" Target="../charts/chartEx1.xml"/><Relationship Id="rId1" Type="http://schemas.openxmlformats.org/officeDocument/2006/relationships/image" Target="../media/image1.png"/><Relationship Id="rId4" Type="http://schemas.microsoft.com/office/2014/relationships/chartEx" Target="../charts/chartEx3.xml"/></Relationships>
</file>

<file path=xl/drawings/drawing1.xml><?xml version="1.0" encoding="utf-8"?>
<xdr:wsDr xmlns:xdr="http://schemas.openxmlformats.org/drawingml/2006/spreadsheetDrawing" xmlns:a="http://schemas.openxmlformats.org/drawingml/2006/main">
  <xdr:twoCellAnchor editAs="oneCell">
    <xdr:from>
      <xdr:col>5</xdr:col>
      <xdr:colOff>38099</xdr:colOff>
      <xdr:row>10</xdr:row>
      <xdr:rowOff>19050</xdr:rowOff>
    </xdr:from>
    <xdr:to>
      <xdr:col>9</xdr:col>
      <xdr:colOff>100614</xdr:colOff>
      <xdr:row>16</xdr:row>
      <xdr:rowOff>0</xdr:rowOff>
    </xdr:to>
    <xdr:pic>
      <xdr:nvPicPr>
        <xdr:cNvPr id="5" name="Picture 4"/>
        <xdr:cNvPicPr>
          <a:picLocks noChangeAspect="1"/>
        </xdr:cNvPicPr>
      </xdr:nvPicPr>
      <xdr:blipFill>
        <a:blip xmlns:r="http://schemas.openxmlformats.org/officeDocument/2006/relationships" r:embed="rId1"/>
        <a:stretch>
          <a:fillRect/>
        </a:stretch>
      </xdr:blipFill>
      <xdr:spPr>
        <a:xfrm>
          <a:off x="8553449" y="4800600"/>
          <a:ext cx="4209065" cy="2006600"/>
        </a:xfrm>
        <a:prstGeom prst="rect">
          <a:avLst/>
        </a:prstGeom>
        <a:solidFill>
          <a:schemeClr val="bg1"/>
        </a:solidFill>
      </xdr:spPr>
    </xdr:pic>
    <xdr:clientData/>
  </xdr:twoCellAnchor>
  <xdr:twoCellAnchor>
    <xdr:from>
      <xdr:col>5</xdr:col>
      <xdr:colOff>0</xdr:colOff>
      <xdr:row>38</xdr:row>
      <xdr:rowOff>0</xdr:rowOff>
    </xdr:from>
    <xdr:to>
      <xdr:col>12</xdr:col>
      <xdr:colOff>390524</xdr:colOff>
      <xdr:row>46</xdr:row>
      <xdr:rowOff>38099</xdr:rowOff>
    </xdr:to>
    <mc:AlternateContent xmlns:mc="http://schemas.openxmlformats.org/markup-compatibility/2006">
      <mc:Choice xmlns:cx1="http://schemas.microsoft.com/office/drawing/2015/9/8/chartex" Requires="cx1">
        <xdr:graphicFrame macro="">
          <xdr:nvGraphicFramePr>
            <xdr:cNvPr id="7" name="Chart 6"/>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5</xdr:col>
      <xdr:colOff>0</xdr:colOff>
      <xdr:row>28</xdr:row>
      <xdr:rowOff>0</xdr:rowOff>
    </xdr:from>
    <xdr:to>
      <xdr:col>13</xdr:col>
      <xdr:colOff>561974</xdr:colOff>
      <xdr:row>36</xdr:row>
      <xdr:rowOff>38099</xdr:rowOff>
    </xdr:to>
    <mc:AlternateContent xmlns:mc="http://schemas.openxmlformats.org/markup-compatibility/2006">
      <mc:Choice xmlns:cx1="http://schemas.microsoft.com/office/drawing/2015/9/8/chartex" Requires="cx1">
        <xdr:graphicFrame macro="">
          <xdr:nvGraphicFramePr>
            <xdr:cNvPr id="8" name="Chart 7"/>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5</xdr:col>
      <xdr:colOff>0</xdr:colOff>
      <xdr:row>19</xdr:row>
      <xdr:rowOff>0</xdr:rowOff>
    </xdr:from>
    <xdr:to>
      <xdr:col>12</xdr:col>
      <xdr:colOff>380999</xdr:colOff>
      <xdr:row>27</xdr:row>
      <xdr:rowOff>38099</xdr:rowOff>
    </xdr:to>
    <mc:AlternateContent xmlns:mc="http://schemas.openxmlformats.org/markup-compatibility/2006">
      <mc:Choice xmlns:cx1="http://schemas.microsoft.com/office/drawing/2015/9/8/chartex" Requires="cx1">
        <xdr:graphicFrame macro="">
          <xdr:nvGraphicFramePr>
            <xdr:cNvPr id="9" name="Chart 8"/>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0" name=""/>
            <xdr:cNvSpPr>
              <a:spLocks noTextEdit="1"/>
            </xdr:cNvSpPr>
          </xdr:nvSpPr>
          <xdr:spPr>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ktak%20XTA%20qc%20data%20play.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Manual9221AA"/>
      <sheetName val="Calculations9221"/>
      <sheetName val="Manual24.87mu"/>
      <sheetName val="cleaned dist"/>
      <sheetName val="Calculations24.87"/>
    </sheetNames>
    <sheetDataSet>
      <sheetData sheetId="0" refreshError="1"/>
      <sheetData sheetId="1" refreshError="1"/>
      <sheetData sheetId="2" refreshError="1"/>
      <sheetData sheetId="3" refreshError="1"/>
      <sheetData sheetId="4">
        <row r="3">
          <cell r="D3">
            <v>24763.8</v>
          </cell>
          <cell r="H3">
            <v>24757.1</v>
          </cell>
        </row>
        <row r="4">
          <cell r="F4">
            <v>24907.599999999999</v>
          </cell>
        </row>
        <row r="5">
          <cell r="D5">
            <v>24931.7</v>
          </cell>
          <cell r="H5">
            <v>24840.3</v>
          </cell>
        </row>
        <row r="7">
          <cell r="F7">
            <v>24864.6</v>
          </cell>
        </row>
        <row r="8">
          <cell r="D8">
            <v>24871.4</v>
          </cell>
          <cell r="F8">
            <v>24792.99</v>
          </cell>
          <cell r="H8">
            <v>24797.17</v>
          </cell>
        </row>
        <row r="9">
          <cell r="D9">
            <v>24782.47</v>
          </cell>
          <cell r="F9">
            <v>24763</v>
          </cell>
          <cell r="H9">
            <v>24793.86</v>
          </cell>
        </row>
        <row r="10">
          <cell r="D10">
            <v>24740.9</v>
          </cell>
          <cell r="F10">
            <v>24719.54</v>
          </cell>
          <cell r="H10">
            <v>24756.95</v>
          </cell>
        </row>
        <row r="12">
          <cell r="D12">
            <v>24871.040000000001</v>
          </cell>
          <cell r="F12">
            <v>24853.35</v>
          </cell>
          <cell r="H12">
            <v>24762.74</v>
          </cell>
        </row>
        <row r="13">
          <cell r="D13">
            <v>24961.84</v>
          </cell>
          <cell r="F13">
            <v>24951.8</v>
          </cell>
          <cell r="H13">
            <v>24850.46</v>
          </cell>
        </row>
        <row r="14">
          <cell r="D14">
            <v>24959.88</v>
          </cell>
          <cell r="F14">
            <v>24955.27</v>
          </cell>
          <cell r="H14">
            <v>24853.68</v>
          </cell>
        </row>
        <row r="15">
          <cell r="D15">
            <v>24982.65</v>
          </cell>
          <cell r="F15">
            <v>24973.81</v>
          </cell>
          <cell r="H15">
            <v>24772</v>
          </cell>
        </row>
        <row r="16">
          <cell r="D16">
            <v>24956.71</v>
          </cell>
          <cell r="F16">
            <v>24945.45</v>
          </cell>
          <cell r="H16">
            <v>24850.240000000002</v>
          </cell>
        </row>
        <row r="17">
          <cell r="D17">
            <v>24893.5</v>
          </cell>
        </row>
        <row r="18">
          <cell r="D18">
            <v>24916.400000000001</v>
          </cell>
          <cell r="F18">
            <v>24900</v>
          </cell>
          <cell r="H18">
            <v>24798.97</v>
          </cell>
        </row>
        <row r="19">
          <cell r="D19">
            <v>24720.799999999999</v>
          </cell>
          <cell r="F19">
            <v>24779.58</v>
          </cell>
          <cell r="H19">
            <v>24818.82</v>
          </cell>
        </row>
        <row r="20">
          <cell r="D20">
            <v>24796.3</v>
          </cell>
          <cell r="F20">
            <v>24762.03</v>
          </cell>
          <cell r="H20">
            <v>24815.18</v>
          </cell>
        </row>
        <row r="22">
          <cell r="D22">
            <v>24823.39</v>
          </cell>
          <cell r="F22">
            <v>24750.41</v>
          </cell>
          <cell r="H22">
            <v>24834.66</v>
          </cell>
        </row>
        <row r="24">
          <cell r="D24">
            <v>24832.9</v>
          </cell>
          <cell r="F24">
            <v>24844.9</v>
          </cell>
          <cell r="H24">
            <v>24811.4</v>
          </cell>
        </row>
        <row r="25">
          <cell r="D25">
            <v>24885.919999999998</v>
          </cell>
          <cell r="F25">
            <v>24886.82</v>
          </cell>
          <cell r="H25">
            <v>24872.79</v>
          </cell>
        </row>
        <row r="26">
          <cell r="D26">
            <v>24762.7</v>
          </cell>
          <cell r="F26">
            <v>24889.08</v>
          </cell>
          <cell r="H26">
            <v>24867.32</v>
          </cell>
        </row>
        <row r="27">
          <cell r="D27">
            <v>24937.25</v>
          </cell>
          <cell r="F27">
            <v>24896.58</v>
          </cell>
          <cell r="H27">
            <v>24875.31</v>
          </cell>
        </row>
        <row r="28">
          <cell r="D28">
            <v>24881.86</v>
          </cell>
          <cell r="F28">
            <v>24880.31</v>
          </cell>
          <cell r="H28">
            <v>24858.03</v>
          </cell>
        </row>
        <row r="29">
          <cell r="D29">
            <v>24818.382000000001</v>
          </cell>
          <cell r="F29">
            <v>24825.707999999999</v>
          </cell>
          <cell r="H29">
            <v>24854.39</v>
          </cell>
        </row>
        <row r="30">
          <cell r="D30">
            <v>24887.65</v>
          </cell>
          <cell r="F30">
            <v>24894.84</v>
          </cell>
          <cell r="H30">
            <v>24863.35</v>
          </cell>
        </row>
        <row r="31">
          <cell r="D31">
            <v>24785.9</v>
          </cell>
          <cell r="F31">
            <v>24854.91</v>
          </cell>
          <cell r="H31">
            <v>24779.08</v>
          </cell>
        </row>
        <row r="32">
          <cell r="D32">
            <v>24862.1</v>
          </cell>
          <cell r="F32">
            <v>24859.93</v>
          </cell>
          <cell r="H32">
            <v>24835.72</v>
          </cell>
        </row>
        <row r="33">
          <cell r="D33">
            <v>24878.2</v>
          </cell>
          <cell r="F33">
            <v>24878.89</v>
          </cell>
          <cell r="H33">
            <v>24750.5</v>
          </cell>
        </row>
        <row r="34">
          <cell r="D34">
            <v>24851.409</v>
          </cell>
          <cell r="F34">
            <v>24850.9</v>
          </cell>
          <cell r="H34">
            <v>24826</v>
          </cell>
        </row>
        <row r="35">
          <cell r="D35">
            <v>24877</v>
          </cell>
        </row>
        <row r="36">
          <cell r="D36">
            <v>24948</v>
          </cell>
          <cell r="F36">
            <v>24927</v>
          </cell>
          <cell r="H36">
            <v>24903</v>
          </cell>
        </row>
        <row r="37">
          <cell r="D37">
            <v>24940.91</v>
          </cell>
          <cell r="F37">
            <v>24931.54</v>
          </cell>
          <cell r="H37">
            <v>24899.64</v>
          </cell>
        </row>
        <row r="38">
          <cell r="D38">
            <v>24928</v>
          </cell>
          <cell r="F38">
            <v>24911</v>
          </cell>
          <cell r="H38">
            <v>24888</v>
          </cell>
        </row>
        <row r="39">
          <cell r="D39">
            <v>24940</v>
          </cell>
          <cell r="F39">
            <v>24939</v>
          </cell>
          <cell r="H39">
            <v>24897</v>
          </cell>
        </row>
        <row r="40">
          <cell r="D40">
            <v>24912</v>
          </cell>
          <cell r="F40">
            <v>24902</v>
          </cell>
          <cell r="H40">
            <v>24877</v>
          </cell>
        </row>
        <row r="41">
          <cell r="D41">
            <v>24911.75</v>
          </cell>
          <cell r="F41">
            <v>24907.56</v>
          </cell>
          <cell r="H41">
            <v>24879.22</v>
          </cell>
        </row>
        <row r="42">
          <cell r="D42">
            <v>24901</v>
          </cell>
          <cell r="F42">
            <v>24899</v>
          </cell>
          <cell r="H42">
            <v>24876</v>
          </cell>
        </row>
        <row r="43">
          <cell r="D43">
            <v>24848</v>
          </cell>
          <cell r="F43">
            <v>24859</v>
          </cell>
          <cell r="H43">
            <v>24860</v>
          </cell>
        </row>
      </sheetData>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tabSelected="1" topLeftCell="A12" zoomScaleNormal="100" workbookViewId="0">
      <selection activeCell="E27" sqref="E27"/>
    </sheetView>
  </sheetViews>
  <sheetFormatPr defaultRowHeight="15" x14ac:dyDescent="0.25"/>
  <cols>
    <col min="1" max="1" width="17.5703125" customWidth="1"/>
    <col min="2" max="2" width="28.5703125" customWidth="1"/>
    <col min="3" max="3" width="41.5703125" customWidth="1"/>
    <col min="4" max="4" width="11.28515625" bestFit="1" customWidth="1"/>
    <col min="5" max="5" width="23" customWidth="1"/>
    <col min="6" max="6" width="33.140625" customWidth="1"/>
  </cols>
  <sheetData>
    <row r="1" spans="1:6" s="9" customFormat="1" ht="18.75" x14ac:dyDescent="0.3">
      <c r="A1" s="8" t="s">
        <v>37</v>
      </c>
    </row>
    <row r="2" spans="1:6" s="9" customFormat="1" ht="18.75" x14ac:dyDescent="0.3">
      <c r="A2" s="10" t="s">
        <v>19</v>
      </c>
    </row>
    <row r="3" spans="1:6" s="11" customFormat="1" ht="30" x14ac:dyDescent="0.25">
      <c r="A3" s="11" t="s">
        <v>0</v>
      </c>
      <c r="B3" s="11" t="s">
        <v>1</v>
      </c>
      <c r="C3" s="11" t="s">
        <v>2</v>
      </c>
      <c r="D3" s="11" t="s">
        <v>3</v>
      </c>
      <c r="E3" s="11" t="s">
        <v>4</v>
      </c>
      <c r="F3" s="11" t="s">
        <v>23</v>
      </c>
    </row>
    <row r="4" spans="1:6" ht="60" x14ac:dyDescent="0.25">
      <c r="A4" s="12" t="s">
        <v>38</v>
      </c>
      <c r="B4" s="3" t="s">
        <v>40</v>
      </c>
      <c r="C4" s="2" t="s">
        <v>20</v>
      </c>
      <c r="D4" s="2">
        <v>2</v>
      </c>
      <c r="E4" s="2" t="s">
        <v>28</v>
      </c>
      <c r="F4" s="7" t="s">
        <v>24</v>
      </c>
    </row>
    <row r="5" spans="1:6" ht="108.75" x14ac:dyDescent="0.25">
      <c r="A5" s="13" t="s">
        <v>22</v>
      </c>
      <c r="B5" s="3" t="s">
        <v>21</v>
      </c>
      <c r="C5" s="3" t="s">
        <v>41</v>
      </c>
      <c r="D5" s="2" t="s">
        <v>18</v>
      </c>
      <c r="E5" s="2" t="s">
        <v>30</v>
      </c>
      <c r="F5" s="7" t="s">
        <v>25</v>
      </c>
    </row>
    <row r="6" spans="1:6" ht="45" x14ac:dyDescent="0.25">
      <c r="A6" s="13" t="s">
        <v>5</v>
      </c>
      <c r="B6" s="3" t="s">
        <v>6</v>
      </c>
      <c r="C6" s="2" t="s">
        <v>8</v>
      </c>
      <c r="D6" s="2" t="s">
        <v>9</v>
      </c>
      <c r="E6" s="2" t="s">
        <v>29</v>
      </c>
      <c r="F6" s="7" t="s">
        <v>26</v>
      </c>
    </row>
    <row r="7" spans="1:6" ht="75" x14ac:dyDescent="0.25">
      <c r="A7" s="13" t="s">
        <v>7</v>
      </c>
      <c r="B7" s="3" t="s">
        <v>44</v>
      </c>
      <c r="C7" s="2" t="s">
        <v>20</v>
      </c>
      <c r="D7" s="2" t="s">
        <v>10</v>
      </c>
      <c r="E7" s="2" t="s">
        <v>39</v>
      </c>
      <c r="F7" s="7" t="s">
        <v>27</v>
      </c>
    </row>
    <row r="8" spans="1:6" x14ac:dyDescent="0.25">
      <c r="A8" s="2"/>
      <c r="B8" s="2"/>
      <c r="C8" s="2"/>
      <c r="D8" s="2"/>
      <c r="E8" s="2"/>
    </row>
    <row r="9" spans="1:6" x14ac:dyDescent="0.25">
      <c r="A9" s="5" t="s">
        <v>33</v>
      </c>
      <c r="B9" s="2"/>
      <c r="C9" s="2"/>
      <c r="D9" s="2"/>
      <c r="E9" s="2"/>
    </row>
    <row r="10" spans="1:6" ht="30" x14ac:dyDescent="0.25">
      <c r="A10" s="1" t="s">
        <v>0</v>
      </c>
      <c r="B10" s="1" t="s">
        <v>12</v>
      </c>
      <c r="C10" s="1" t="s">
        <v>2</v>
      </c>
      <c r="D10" s="1" t="s">
        <v>3</v>
      </c>
      <c r="E10" s="1" t="s">
        <v>17</v>
      </c>
    </row>
    <row r="11" spans="1:6" ht="30" x14ac:dyDescent="0.25">
      <c r="A11" s="2" t="s">
        <v>31</v>
      </c>
      <c r="B11" s="2">
        <v>17</v>
      </c>
      <c r="C11" s="2" t="s">
        <v>20</v>
      </c>
      <c r="D11" s="2">
        <v>2</v>
      </c>
      <c r="E11" s="2">
        <f>B11/D11</f>
        <v>8.5</v>
      </c>
    </row>
    <row r="12" spans="1:6" ht="45" x14ac:dyDescent="0.25">
      <c r="A12" s="2" t="s">
        <v>32</v>
      </c>
      <c r="B12" s="3">
        <v>2.5</v>
      </c>
      <c r="C12" s="2" t="s">
        <v>43</v>
      </c>
      <c r="D12" s="2">
        <v>1</v>
      </c>
      <c r="E12" s="2">
        <f t="shared" ref="E12:E14" si="0">B12/D12</f>
        <v>2.5</v>
      </c>
    </row>
    <row r="13" spans="1:6" x14ac:dyDescent="0.25">
      <c r="A13" s="2" t="s">
        <v>5</v>
      </c>
      <c r="B13" s="2">
        <v>0.1</v>
      </c>
      <c r="C13" s="2" t="s">
        <v>8</v>
      </c>
      <c r="D13" s="2" t="s">
        <v>9</v>
      </c>
      <c r="E13" s="2">
        <f>B13/SQRT(3)</f>
        <v>5.7735026918962581E-2</v>
      </c>
    </row>
    <row r="14" spans="1:6" ht="45" x14ac:dyDescent="0.25">
      <c r="A14" s="2" t="s">
        <v>11</v>
      </c>
      <c r="B14" s="2">
        <v>2.4</v>
      </c>
      <c r="C14" s="2" t="s">
        <v>20</v>
      </c>
      <c r="D14" s="2">
        <v>1</v>
      </c>
      <c r="E14" s="2">
        <f t="shared" si="0"/>
        <v>2.4</v>
      </c>
    </row>
    <row r="15" spans="1:6" x14ac:dyDescent="0.25">
      <c r="A15" s="6" t="s">
        <v>13</v>
      </c>
      <c r="E15" s="4">
        <f>SQRT(E13^2+E12^2+E11^2+E14^2)</f>
        <v>9.1795061595563698</v>
      </c>
    </row>
    <row r="16" spans="1:6" ht="30" x14ac:dyDescent="0.25">
      <c r="A16" s="2" t="s">
        <v>14</v>
      </c>
      <c r="E16" s="4">
        <f>2*E15</f>
        <v>18.35901231911274</v>
      </c>
    </row>
    <row r="18" spans="1:5" x14ac:dyDescent="0.25">
      <c r="A18" s="5" t="s">
        <v>34</v>
      </c>
      <c r="B18" s="2"/>
      <c r="C18" s="2"/>
      <c r="D18" s="2"/>
      <c r="E18" s="2"/>
    </row>
    <row r="19" spans="1:5" ht="30" x14ac:dyDescent="0.25">
      <c r="A19" s="1" t="s">
        <v>0</v>
      </c>
      <c r="B19" s="1" t="s">
        <v>15</v>
      </c>
      <c r="C19" s="1" t="s">
        <v>2</v>
      </c>
      <c r="D19" s="1" t="s">
        <v>3</v>
      </c>
      <c r="E19" s="1" t="s">
        <v>16</v>
      </c>
    </row>
    <row r="20" spans="1:5" ht="30" x14ac:dyDescent="0.25">
      <c r="A20" s="2" t="s">
        <v>31</v>
      </c>
      <c r="B20" s="2">
        <v>0.15</v>
      </c>
      <c r="C20" s="2" t="s">
        <v>20</v>
      </c>
      <c r="D20" s="2">
        <v>2</v>
      </c>
      <c r="E20" s="2">
        <f>B20/D20</f>
        <v>7.4999999999999997E-2</v>
      </c>
    </row>
    <row r="21" spans="1:5" ht="45" x14ac:dyDescent="0.25">
      <c r="A21" s="2" t="s">
        <v>32</v>
      </c>
      <c r="B21" s="3">
        <v>7.0000000000000007E-2</v>
      </c>
      <c r="C21" s="2" t="s">
        <v>42</v>
      </c>
      <c r="D21" s="2">
        <v>1</v>
      </c>
      <c r="E21" s="3">
        <v>7.0000000000000007E-2</v>
      </c>
    </row>
    <row r="22" spans="1:5" x14ac:dyDescent="0.25">
      <c r="A22" s="2" t="s">
        <v>5</v>
      </c>
      <c r="B22" s="2">
        <v>1E-3</v>
      </c>
      <c r="C22" s="2" t="s">
        <v>8</v>
      </c>
      <c r="D22" s="2" t="s">
        <v>9</v>
      </c>
      <c r="E22" s="4">
        <f>B22/SQRT(3)</f>
        <v>5.773502691896258E-4</v>
      </c>
    </row>
    <row r="23" spans="1:5" ht="45" x14ac:dyDescent="0.25">
      <c r="A23" s="2" t="s">
        <v>11</v>
      </c>
      <c r="B23" s="2">
        <v>6.5000000000000002E-2</v>
      </c>
      <c r="C23" s="2" t="s">
        <v>20</v>
      </c>
      <c r="D23" s="2" t="s">
        <v>10</v>
      </c>
      <c r="E23">
        <f>B23</f>
        <v>6.5000000000000002E-2</v>
      </c>
    </row>
    <row r="24" spans="1:5" x14ac:dyDescent="0.25">
      <c r="A24" s="6" t="s">
        <v>13</v>
      </c>
      <c r="E24" s="4">
        <f>SQRT(E22^2+E21^2+E20^2+E23^2)</f>
        <v>0.12145095031877409</v>
      </c>
    </row>
    <row r="25" spans="1:5" ht="30" x14ac:dyDescent="0.25">
      <c r="A25" s="2" t="s">
        <v>14</v>
      </c>
      <c r="E25" s="4">
        <f>2*E24</f>
        <v>0.24290190063754818</v>
      </c>
    </row>
    <row r="27" spans="1:5" x14ac:dyDescent="0.25">
      <c r="A27" s="5" t="s">
        <v>35</v>
      </c>
      <c r="B27" s="2"/>
      <c r="C27" s="2"/>
      <c r="D27" s="2"/>
      <c r="E27" s="2"/>
    </row>
    <row r="28" spans="1:5" ht="30" x14ac:dyDescent="0.25">
      <c r="A28" s="1" t="s">
        <v>0</v>
      </c>
      <c r="B28" s="1" t="s">
        <v>15</v>
      </c>
      <c r="C28" s="1" t="s">
        <v>2</v>
      </c>
      <c r="D28" s="1" t="s">
        <v>3</v>
      </c>
      <c r="E28" s="1" t="s">
        <v>16</v>
      </c>
    </row>
    <row r="29" spans="1:5" ht="30" x14ac:dyDescent="0.25">
      <c r="A29" s="2" t="s">
        <v>31</v>
      </c>
      <c r="B29" s="2">
        <v>0.15</v>
      </c>
      <c r="C29" s="2" t="s">
        <v>20</v>
      </c>
      <c r="D29" s="2">
        <v>2</v>
      </c>
      <c r="E29" s="2">
        <f>B29/D29</f>
        <v>7.4999999999999997E-2</v>
      </c>
    </row>
    <row r="30" spans="1:5" ht="45" x14ac:dyDescent="0.25">
      <c r="A30" s="2" t="s">
        <v>32</v>
      </c>
      <c r="B30" s="3">
        <v>7.0000000000000007E-2</v>
      </c>
      <c r="C30" s="2" t="s">
        <v>42</v>
      </c>
      <c r="D30" s="2">
        <v>1</v>
      </c>
      <c r="E30" s="3">
        <v>7.0000000000000007E-2</v>
      </c>
    </row>
    <row r="31" spans="1:5" x14ac:dyDescent="0.25">
      <c r="A31" s="2" t="s">
        <v>5</v>
      </c>
      <c r="B31" s="2">
        <v>8.0000000000000002E-3</v>
      </c>
      <c r="C31" s="2" t="s">
        <v>8</v>
      </c>
      <c r="D31" s="2" t="s">
        <v>9</v>
      </c>
      <c r="E31" s="4">
        <f>B31/SQRT(3)</f>
        <v>4.6188021535170064E-3</v>
      </c>
    </row>
    <row r="32" spans="1:5" ht="45" x14ac:dyDescent="0.25">
      <c r="A32" s="2" t="s">
        <v>11</v>
      </c>
      <c r="B32" s="2">
        <v>4.4999999999999998E-2</v>
      </c>
      <c r="C32" s="2" t="s">
        <v>20</v>
      </c>
      <c r="D32" s="2" t="s">
        <v>10</v>
      </c>
      <c r="E32">
        <f>B32</f>
        <v>4.4999999999999998E-2</v>
      </c>
    </row>
    <row r="33" spans="1:5" x14ac:dyDescent="0.25">
      <c r="A33" s="6" t="s">
        <v>13</v>
      </c>
      <c r="E33" s="4">
        <f>SQRT(E31^2+E30^2+E29^2+E32^2)</f>
        <v>0.11212195740948039</v>
      </c>
    </row>
    <row r="34" spans="1:5" ht="30" x14ac:dyDescent="0.25">
      <c r="A34" s="2" t="s">
        <v>14</v>
      </c>
      <c r="E34" s="4">
        <f>2*E33</f>
        <v>0.22424391481896078</v>
      </c>
    </row>
    <row r="37" spans="1:5" x14ac:dyDescent="0.25">
      <c r="A37" s="5" t="s">
        <v>36</v>
      </c>
      <c r="B37" s="2"/>
      <c r="C37" s="2"/>
      <c r="D37" s="2"/>
      <c r="E37" s="2"/>
    </row>
    <row r="38" spans="1:5" ht="30" x14ac:dyDescent="0.25">
      <c r="A38" s="1" t="s">
        <v>0</v>
      </c>
      <c r="B38" s="1" t="s">
        <v>15</v>
      </c>
      <c r="C38" s="1" t="s">
        <v>2</v>
      </c>
      <c r="D38" s="1" t="s">
        <v>3</v>
      </c>
      <c r="E38" s="1" t="s">
        <v>16</v>
      </c>
    </row>
    <row r="39" spans="1:5" ht="30" x14ac:dyDescent="0.25">
      <c r="A39" s="2" t="s">
        <v>31</v>
      </c>
      <c r="B39" s="2">
        <v>0.15</v>
      </c>
      <c r="C39" s="2" t="s">
        <v>20</v>
      </c>
      <c r="D39" s="2">
        <v>2</v>
      </c>
      <c r="E39" s="2">
        <f>B39/D39</f>
        <v>7.4999999999999997E-2</v>
      </c>
    </row>
    <row r="40" spans="1:5" ht="45" x14ac:dyDescent="0.25">
      <c r="A40" s="2" t="s">
        <v>32</v>
      </c>
      <c r="B40" s="3">
        <v>7.0000000000000007E-2</v>
      </c>
      <c r="C40" s="2" t="s">
        <v>42</v>
      </c>
      <c r="D40" s="2">
        <v>1</v>
      </c>
      <c r="E40" s="3">
        <v>7.0000000000000007E-2</v>
      </c>
    </row>
    <row r="41" spans="1:5" x14ac:dyDescent="0.25">
      <c r="A41" s="2" t="s">
        <v>5</v>
      </c>
      <c r="B41" s="2">
        <v>0.18</v>
      </c>
      <c r="C41" s="2" t="s">
        <v>8</v>
      </c>
      <c r="D41" s="2" t="s">
        <v>9</v>
      </c>
      <c r="E41" s="4">
        <f>B41/SQRT(3)</f>
        <v>0.10392304845413264</v>
      </c>
    </row>
    <row r="42" spans="1:5" ht="45" x14ac:dyDescent="0.25">
      <c r="A42" s="2" t="s">
        <v>11</v>
      </c>
      <c r="B42" s="2">
        <v>5.6000000000000001E-2</v>
      </c>
      <c r="C42" s="2" t="s">
        <v>20</v>
      </c>
      <c r="D42" s="2" t="s">
        <v>10</v>
      </c>
      <c r="E42">
        <f>B42</f>
        <v>5.6000000000000001E-2</v>
      </c>
    </row>
    <row r="43" spans="1:5" x14ac:dyDescent="0.25">
      <c r="A43" s="6" t="s">
        <v>13</v>
      </c>
      <c r="E43" s="4">
        <f>SQRT(E41^2+E39^2+E42^2)</f>
        <v>0.13986064492915798</v>
      </c>
    </row>
    <row r="44" spans="1:5" ht="30" x14ac:dyDescent="0.25">
      <c r="A44" s="2" t="s">
        <v>14</v>
      </c>
      <c r="E44" s="4">
        <f>2*E43</f>
        <v>0.27972128985831596</v>
      </c>
    </row>
  </sheetData>
  <pageMargins left="0.7" right="0.7" top="0.75" bottom="0.75" header="0.3" footer="0.3"/>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DTU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Bolt Ettlinger</dc:creator>
  <cp:lastModifiedBy>Rebecca Bolt Ettlinger</cp:lastModifiedBy>
  <dcterms:created xsi:type="dcterms:W3CDTF">2020-06-03T10:28:15Z</dcterms:created>
  <dcterms:modified xsi:type="dcterms:W3CDTF">2021-12-03T11:24:24Z</dcterms:modified>
</cp:coreProperties>
</file>