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Know Oxide Thickness" sheetId="1" r:id="rId1"/>
    <sheet name="Know Oxidation Time" sheetId="4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63" i="4" l="1"/>
  <c r="E42" i="4"/>
  <c r="E21" i="4"/>
  <c r="E63" i="1"/>
  <c r="E42" i="1"/>
  <c r="E21" i="1"/>
  <c r="J63" i="1" l="1"/>
  <c r="E64" i="1"/>
  <c r="G64" i="1" s="1"/>
  <c r="J42" i="1"/>
  <c r="E43" i="1"/>
  <c r="J21" i="1"/>
  <c r="E22" i="1"/>
  <c r="G43" i="1" l="1"/>
  <c r="G22" i="1"/>
</calcChain>
</file>

<file path=xl/sharedStrings.xml><?xml version="1.0" encoding="utf-8"?>
<sst xmlns="http://schemas.openxmlformats.org/spreadsheetml/2006/main" count="82" uniqueCount="37">
  <si>
    <t>Wet Oxidation at 1000C</t>
  </si>
  <si>
    <t>Growth Time (min) = -80,79526 + 0,4406706*Oxide Thickness over the boat (nm) + 0,0002838*(Oxide Thickness over the boat (nm)-523,526)^2</t>
  </si>
  <si>
    <t>Expected Oxcide Thinkness</t>
  </si>
  <si>
    <t>nm</t>
  </si>
  <si>
    <t xml:space="preserve">Oxidation Time </t>
  </si>
  <si>
    <t>minutes</t>
  </si>
  <si>
    <t>hours</t>
  </si>
  <si>
    <t>Wet Oxidation at 1050C</t>
  </si>
  <si>
    <t>RSquare = 99.9996%</t>
  </si>
  <si>
    <t>Tested with N-Type &lt;100&gt; wafers</t>
  </si>
  <si>
    <t>Growth Time (min) = -131,6128 + 0,3984537*Oxide Thickness over the boat (nm) + 0,0002299*(Oxide Thickness over the boat (nm)-760,093)^2</t>
  </si>
  <si>
    <t>Rsquare = 99,9946%</t>
  </si>
  <si>
    <t>Oxide Thickness over the boat (nm) = 133,70323 + 2,3851116*Growth Time (min) - 0,001864*(Growth Time (min)-204,375)^2</t>
  </si>
  <si>
    <t>RSquare = 99.5954%</t>
  </si>
  <si>
    <t>Oxcidation Time</t>
  </si>
  <si>
    <t>Expected Oxcide Thickness</t>
  </si>
  <si>
    <t>Oxide Thickness over the boat (nm) = 245,55989 + 2,7926413*Growth Time (min) - 0,0025436*(Growth Time (min)-232,857)^2</t>
  </si>
  <si>
    <t>Rsquare = 99,3395%</t>
  </si>
  <si>
    <t>Process parameters</t>
  </si>
  <si>
    <t>Pressure</t>
  </si>
  <si>
    <t>Temperature</t>
  </si>
  <si>
    <t>Time</t>
  </si>
  <si>
    <t>Steamer Flow</t>
  </si>
  <si>
    <t>Anneal</t>
  </si>
  <si>
    <t xml:space="preserve">Tested wafers </t>
  </si>
  <si>
    <r>
      <rPr>
        <b/>
        <sz val="11"/>
        <color rgb="FFFF0000"/>
        <rFont val="Calibri"/>
        <family val="2"/>
        <scheme val="minor"/>
      </rPr>
      <t>Note :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This experiment has been done from June 2014 until September 2014 </t>
    </r>
  </si>
  <si>
    <t>Atmosphere</t>
  </si>
  <si>
    <t>1000, 1050, 1100 C</t>
  </si>
  <si>
    <t>5, 15, 100, 180, 250, 360, 720 minutes</t>
  </si>
  <si>
    <t>10 Liters/minutes</t>
  </si>
  <si>
    <r>
      <t>Same temperature for 20 minutes with N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: 6 SLM</t>
    </r>
  </si>
  <si>
    <t xml:space="preserve">N-Type &lt;100&gt;  without RCA clean </t>
  </si>
  <si>
    <t>Wet Oxidation at 1100C</t>
  </si>
  <si>
    <t>Oxide Thickness over the boat (nm) = 323,84064 + 3,2421986*Growth Time (min) - 0,0030186*(Growth Time (min)-230)^2</t>
  </si>
  <si>
    <t>Rsquare = 99,13%</t>
  </si>
  <si>
    <t>Growth Time (min) = -138,6127 + 0,3357754*Oxide Thickness over the boat (nm) + 0,0001796*(Oxide Thickness over the boat (nm)-881,763)^2</t>
  </si>
  <si>
    <t>Rsquare = 99,9973%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</si>
</sst>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8">
    <xf numFmtId="0" fontId="0" fillId="0" borderId="0" xfId="0"/>
    <xf numFmtId="0" fontId="1" fillId="2" borderId="0" xfId="0" applyFont="1" applyFill="1"/>
    <xf numFmtId="0" fontId="0" fillId="0" borderId="0" xfId="0" applyAlignment="1">
      <alignment horizontal="right"/>
    </xf>
    <xf numFmtId="2" fontId="2" fillId="0" borderId="0" xfId="0" applyNumberFormat="1" applyFont="1" applyAlignment="1">
      <alignment horizontal="left" indent="6"/>
    </xf>
    <xf numFmtId="2" fontId="4" fillId="0" borderId="0" xfId="0" applyNumberFormat="1" applyFont="1" applyAlignment="1">
      <alignment horizontal="left" indent="6"/>
    </xf>
    <xf numFmtId="1" fontId="2" fillId="0" borderId="0" xfId="1" applyNumberFormat="1" applyFont="1"/>
    <xf numFmtId="1" fontId="2" fillId="0" borderId="0" xfId="0" applyNumberFormat="1" applyFont="1"/>
    <xf numFmtId="2" fontId="1" fillId="0" borderId="0" xfId="0" applyNumberFormat="1" applyFont="1" applyAlignment="1"/>
    <xf numFmtId="2" fontId="4" fillId="0" borderId="0" xfId="0" applyNumberFormat="1" applyFont="1" applyAlignment="1"/>
    <xf numFmtId="164" fontId="0" fillId="0" borderId="0" xfId="0" applyNumberForma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4" borderId="0" xfId="0" applyFont="1" applyFill="1" applyAlignment="1">
      <alignment horizontal="center"/>
    </xf>
    <xf numFmtId="0" fontId="0" fillId="5" borderId="0" xfId="0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3</xdr:row>
      <xdr:rowOff>38100</xdr:rowOff>
    </xdr:from>
    <xdr:to>
      <xdr:col>5</xdr:col>
      <xdr:colOff>790995</xdr:colOff>
      <xdr:row>15</xdr:row>
      <xdr:rowOff>181314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" y="609600"/>
          <a:ext cx="3010320" cy="2429214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</xdr:colOff>
      <xdr:row>24</xdr:row>
      <xdr:rowOff>38100</xdr:rowOff>
    </xdr:from>
    <xdr:to>
      <xdr:col>5</xdr:col>
      <xdr:colOff>781470</xdr:colOff>
      <xdr:row>36</xdr:row>
      <xdr:rowOff>181314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8650" y="4229100"/>
          <a:ext cx="3010320" cy="2429214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</xdr:colOff>
      <xdr:row>45</xdr:row>
      <xdr:rowOff>19050</xdr:rowOff>
    </xdr:from>
    <xdr:to>
      <xdr:col>5</xdr:col>
      <xdr:colOff>781470</xdr:colOff>
      <xdr:row>57</xdr:row>
      <xdr:rowOff>162264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38250" y="8591550"/>
          <a:ext cx="3010320" cy="24292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3</xdr:row>
      <xdr:rowOff>38100</xdr:rowOff>
    </xdr:from>
    <xdr:to>
      <xdr:col>6</xdr:col>
      <xdr:colOff>200477</xdr:colOff>
      <xdr:row>15</xdr:row>
      <xdr:rowOff>19367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0" y="609600"/>
          <a:ext cx="3238952" cy="2267267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</xdr:colOff>
      <xdr:row>24</xdr:row>
      <xdr:rowOff>28575</xdr:rowOff>
    </xdr:from>
    <xdr:to>
      <xdr:col>6</xdr:col>
      <xdr:colOff>200477</xdr:colOff>
      <xdr:row>36</xdr:row>
      <xdr:rowOff>9842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0" y="4600575"/>
          <a:ext cx="3238952" cy="2267267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</xdr:colOff>
      <xdr:row>45</xdr:row>
      <xdr:rowOff>28575</xdr:rowOff>
    </xdr:from>
    <xdr:to>
      <xdr:col>6</xdr:col>
      <xdr:colOff>219527</xdr:colOff>
      <xdr:row>57</xdr:row>
      <xdr:rowOff>9842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57300" y="8601075"/>
          <a:ext cx="3238952" cy="22672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tabSelected="1" topLeftCell="A40" zoomScaleNormal="100" workbookViewId="0">
      <selection activeCell="E79" sqref="E79"/>
    </sheetView>
  </sheetViews>
  <sheetFormatPr defaultRowHeight="15" x14ac:dyDescent="0.25"/>
  <cols>
    <col min="5" max="5" width="15.42578125" customWidth="1"/>
    <col min="6" max="6" width="12.140625" customWidth="1"/>
    <col min="7" max="7" width="10.5703125" bestFit="1" customWidth="1"/>
    <col min="8" max="8" width="9.5703125" bestFit="1" customWidth="1"/>
  </cols>
  <sheetData>
    <row r="1" spans="1:4" x14ac:dyDescent="0.25">
      <c r="A1" s="15" t="s">
        <v>9</v>
      </c>
      <c r="B1" s="15"/>
      <c r="C1" s="15"/>
      <c r="D1" s="15"/>
    </row>
    <row r="3" spans="1:4" x14ac:dyDescent="0.25">
      <c r="B3" s="14" t="s">
        <v>0</v>
      </c>
      <c r="C3" s="14"/>
      <c r="D3" s="14"/>
    </row>
    <row r="17" spans="2:11" x14ac:dyDescent="0.25">
      <c r="B17" t="s">
        <v>1</v>
      </c>
    </row>
    <row r="18" spans="2:11" x14ac:dyDescent="0.25">
      <c r="B18" t="s">
        <v>8</v>
      </c>
    </row>
    <row r="20" spans="2:11" x14ac:dyDescent="0.25">
      <c r="B20" s="16" t="s">
        <v>2</v>
      </c>
      <c r="C20" s="16"/>
      <c r="D20" s="16"/>
      <c r="E20" s="1">
        <v>500</v>
      </c>
      <c r="F20" s="2" t="s">
        <v>3</v>
      </c>
    </row>
    <row r="21" spans="2:11" x14ac:dyDescent="0.25">
      <c r="B21" s="17" t="s">
        <v>4</v>
      </c>
      <c r="C21" s="17"/>
      <c r="D21" s="17"/>
      <c r="E21" s="7">
        <f>-80.79526+(0.4406706*E20)+(0.0002838*(E20-523.526)^2)</f>
        <v>139.69711554544884</v>
      </c>
      <c r="F21" s="2" t="s">
        <v>5</v>
      </c>
      <c r="J21">
        <f>E21/60</f>
        <v>2.3282852590908139</v>
      </c>
      <c r="K21" s="9" t="s">
        <v>6</v>
      </c>
    </row>
    <row r="22" spans="2:11" x14ac:dyDescent="0.25">
      <c r="E22" s="5">
        <f>INT(E21/60)</f>
        <v>2</v>
      </c>
      <c r="F22" s="2" t="s">
        <v>6</v>
      </c>
      <c r="G22" s="6">
        <f>(J21-E22)*60</f>
        <v>19.697115545448831</v>
      </c>
      <c r="H22" s="2" t="s">
        <v>5</v>
      </c>
    </row>
    <row r="24" spans="2:11" x14ac:dyDescent="0.25">
      <c r="B24" s="14" t="s">
        <v>7</v>
      </c>
      <c r="C24" s="14"/>
      <c r="D24" s="14"/>
    </row>
    <row r="38" spans="2:11" x14ac:dyDescent="0.25">
      <c r="B38" t="s">
        <v>10</v>
      </c>
    </row>
    <row r="39" spans="2:11" x14ac:dyDescent="0.25">
      <c r="B39" t="s">
        <v>11</v>
      </c>
    </row>
    <row r="41" spans="2:11" x14ac:dyDescent="0.25">
      <c r="B41" s="16" t="s">
        <v>2</v>
      </c>
      <c r="C41" s="16"/>
      <c r="D41" s="16"/>
      <c r="E41" s="1">
        <v>300</v>
      </c>
      <c r="F41" s="2" t="s">
        <v>3</v>
      </c>
    </row>
    <row r="42" spans="2:11" x14ac:dyDescent="0.25">
      <c r="B42" s="17" t="s">
        <v>4</v>
      </c>
      <c r="C42" s="17"/>
      <c r="D42" s="17"/>
      <c r="E42" s="8">
        <f>-131.6128+(0.3984537*E41)+(0.0002299*(E41-760.093)^2)</f>
        <v>36.589822232405105</v>
      </c>
      <c r="F42" s="2" t="s">
        <v>5</v>
      </c>
      <c r="J42">
        <f>E42/60</f>
        <v>0.60983037054008504</v>
      </c>
      <c r="K42" s="2" t="s">
        <v>6</v>
      </c>
    </row>
    <row r="43" spans="2:11" x14ac:dyDescent="0.25">
      <c r="E43" s="5">
        <f>INT(E42/60)</f>
        <v>0</v>
      </c>
      <c r="F43" s="2" t="s">
        <v>6</v>
      </c>
      <c r="G43" s="6">
        <f>(J42-E43)*60</f>
        <v>36.589822232405105</v>
      </c>
      <c r="H43" s="2" t="s">
        <v>5</v>
      </c>
    </row>
    <row r="45" spans="2:11" x14ac:dyDescent="0.25">
      <c r="B45" s="14" t="s">
        <v>32</v>
      </c>
      <c r="C45" s="14"/>
      <c r="D45" s="14"/>
    </row>
    <row r="59" spans="2:11" x14ac:dyDescent="0.25">
      <c r="B59" t="s">
        <v>35</v>
      </c>
    </row>
    <row r="60" spans="2:11" x14ac:dyDescent="0.25">
      <c r="B60" t="s">
        <v>36</v>
      </c>
    </row>
    <row r="61" spans="2:11" x14ac:dyDescent="0.25">
      <c r="B61" t="s">
        <v>36</v>
      </c>
    </row>
    <row r="62" spans="2:11" x14ac:dyDescent="0.25">
      <c r="B62" s="16" t="s">
        <v>2</v>
      </c>
      <c r="C62" s="16"/>
      <c r="D62" s="16"/>
      <c r="E62" s="1">
        <v>2214</v>
      </c>
      <c r="F62" s="2" t="s">
        <v>3</v>
      </c>
    </row>
    <row r="63" spans="2:11" x14ac:dyDescent="0.25">
      <c r="B63" s="17" t="s">
        <v>4</v>
      </c>
      <c r="C63" s="17"/>
      <c r="D63" s="17"/>
      <c r="E63" s="4">
        <f>-170.6101+(0.3408723*E62)+(0.0002111*(E62-951.267)^2)</f>
        <v>920.67898844290789</v>
      </c>
      <c r="F63" s="2" t="s">
        <v>5</v>
      </c>
      <c r="J63">
        <f>E63/60</f>
        <v>15.344649807381797</v>
      </c>
      <c r="K63" s="2" t="s">
        <v>6</v>
      </c>
    </row>
    <row r="64" spans="2:11" x14ac:dyDescent="0.25">
      <c r="E64" s="5">
        <f>INT(E63/60)</f>
        <v>15</v>
      </c>
      <c r="F64" s="2" t="s">
        <v>6</v>
      </c>
      <c r="G64" s="6">
        <f>(J63-E64)*60</f>
        <v>20.678988442907844</v>
      </c>
      <c r="H64" s="2" t="s">
        <v>5</v>
      </c>
    </row>
    <row r="66" spans="1:8" x14ac:dyDescent="0.25">
      <c r="E66" s="5"/>
      <c r="F66" s="2"/>
      <c r="G66" s="6"/>
      <c r="H66" s="2"/>
    </row>
    <row r="67" spans="1:8" x14ac:dyDescent="0.25">
      <c r="A67" t="s">
        <v>25</v>
      </c>
    </row>
    <row r="68" spans="1:8" x14ac:dyDescent="0.25">
      <c r="B68" s="13" t="s">
        <v>18</v>
      </c>
      <c r="C68" s="13"/>
    </row>
    <row r="69" spans="1:8" x14ac:dyDescent="0.25">
      <c r="C69" s="12" t="s">
        <v>19</v>
      </c>
      <c r="D69" s="12"/>
      <c r="E69" t="s">
        <v>26</v>
      </c>
    </row>
    <row r="70" spans="1:8" x14ac:dyDescent="0.25">
      <c r="C70" s="12" t="s">
        <v>20</v>
      </c>
      <c r="D70" s="12"/>
      <c r="E70" t="s">
        <v>27</v>
      </c>
    </row>
    <row r="71" spans="1:8" x14ac:dyDescent="0.25">
      <c r="C71" s="12" t="s">
        <v>21</v>
      </c>
      <c r="D71" s="12"/>
      <c r="E71" t="s">
        <v>28</v>
      </c>
    </row>
    <row r="72" spans="1:8" x14ac:dyDescent="0.25">
      <c r="C72" s="10" t="s">
        <v>22</v>
      </c>
      <c r="D72" s="10"/>
      <c r="E72" t="s">
        <v>29</v>
      </c>
    </row>
    <row r="73" spans="1:8" ht="18" x14ac:dyDescent="0.35">
      <c r="C73" s="12" t="s">
        <v>23</v>
      </c>
      <c r="D73" s="12"/>
      <c r="E73" t="s">
        <v>30</v>
      </c>
    </row>
    <row r="74" spans="1:8" x14ac:dyDescent="0.25">
      <c r="C74" s="12" t="s">
        <v>24</v>
      </c>
      <c r="D74" s="12"/>
      <c r="E74" t="s">
        <v>31</v>
      </c>
    </row>
  </sheetData>
  <mergeCells count="16">
    <mergeCell ref="B3:D3"/>
    <mergeCell ref="B24:D24"/>
    <mergeCell ref="A1:D1"/>
    <mergeCell ref="B41:D41"/>
    <mergeCell ref="C69:D69"/>
    <mergeCell ref="B42:D42"/>
    <mergeCell ref="B45:D45"/>
    <mergeCell ref="B62:D62"/>
    <mergeCell ref="B63:D63"/>
    <mergeCell ref="B20:D20"/>
    <mergeCell ref="B21:D21"/>
    <mergeCell ref="C70:D70"/>
    <mergeCell ref="C71:D71"/>
    <mergeCell ref="C73:D73"/>
    <mergeCell ref="C74:D74"/>
    <mergeCell ref="B68:C6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28" workbookViewId="0">
      <selection activeCell="H48" sqref="H48"/>
    </sheetView>
  </sheetViews>
  <sheetFormatPr defaultRowHeight="15" x14ac:dyDescent="0.25"/>
  <cols>
    <col min="5" max="5" width="15.42578125" customWidth="1"/>
    <col min="6" max="6" width="12.140625" customWidth="1"/>
  </cols>
  <sheetData>
    <row r="1" spans="1:4" x14ac:dyDescent="0.25">
      <c r="A1" s="15" t="s">
        <v>9</v>
      </c>
      <c r="B1" s="15"/>
      <c r="C1" s="15"/>
      <c r="D1" s="15"/>
    </row>
    <row r="3" spans="1:4" x14ac:dyDescent="0.25">
      <c r="B3" s="14" t="s">
        <v>0</v>
      </c>
      <c r="C3" s="14"/>
      <c r="D3" s="14"/>
    </row>
    <row r="17" spans="2:6" x14ac:dyDescent="0.25">
      <c r="B17" t="s">
        <v>12</v>
      </c>
    </row>
    <row r="18" spans="2:6" x14ac:dyDescent="0.25">
      <c r="B18" t="s">
        <v>13</v>
      </c>
    </row>
    <row r="20" spans="2:6" x14ac:dyDescent="0.25">
      <c r="B20" s="16" t="s">
        <v>14</v>
      </c>
      <c r="C20" s="16"/>
      <c r="D20" s="16"/>
      <c r="E20" s="1">
        <v>100</v>
      </c>
      <c r="F20" s="2" t="s">
        <v>5</v>
      </c>
    </row>
    <row r="21" spans="2:6" x14ac:dyDescent="0.25">
      <c r="B21" s="17" t="s">
        <v>15</v>
      </c>
      <c r="C21" s="17"/>
      <c r="D21" s="17"/>
      <c r="E21" s="3">
        <f>133.70327+(2.3851116*E20)-(0.001864*(E20-204.375)^2)</f>
        <v>351.90775187499997</v>
      </c>
      <c r="F21" s="2" t="s">
        <v>3</v>
      </c>
    </row>
    <row r="22" spans="2:6" x14ac:dyDescent="0.25">
      <c r="F22" s="2"/>
    </row>
    <row r="24" spans="2:6" x14ac:dyDescent="0.25">
      <c r="B24" s="14" t="s">
        <v>7</v>
      </c>
      <c r="C24" s="14"/>
      <c r="D24" s="14"/>
    </row>
    <row r="38" spans="2:6" x14ac:dyDescent="0.25">
      <c r="B38" t="s">
        <v>16</v>
      </c>
    </row>
    <row r="39" spans="2:6" x14ac:dyDescent="0.25">
      <c r="B39" t="s">
        <v>17</v>
      </c>
    </row>
    <row r="41" spans="2:6" x14ac:dyDescent="0.25">
      <c r="B41" s="16" t="s">
        <v>14</v>
      </c>
      <c r="C41" s="16"/>
      <c r="D41" s="16"/>
      <c r="E41" s="1">
        <v>100</v>
      </c>
      <c r="F41" s="2" t="s">
        <v>5</v>
      </c>
    </row>
    <row r="42" spans="2:6" x14ac:dyDescent="0.25">
      <c r="B42" s="17" t="s">
        <v>15</v>
      </c>
      <c r="C42" s="17"/>
      <c r="D42" s="17"/>
      <c r="E42" s="3">
        <f>245.55989+(2.7926413*E41)-(0.0025436*(E41-232.857)^2)</f>
        <v>479.92698104272364</v>
      </c>
      <c r="F42" s="2" t="s">
        <v>3</v>
      </c>
    </row>
    <row r="43" spans="2:6" x14ac:dyDescent="0.25">
      <c r="F43" s="2"/>
    </row>
    <row r="45" spans="2:6" x14ac:dyDescent="0.25">
      <c r="B45" s="14" t="s">
        <v>32</v>
      </c>
      <c r="C45" s="14"/>
      <c r="D45" s="14"/>
    </row>
    <row r="59" spans="2:6" x14ac:dyDescent="0.25">
      <c r="B59" t="s">
        <v>33</v>
      </c>
    </row>
    <row r="60" spans="2:6" x14ac:dyDescent="0.25">
      <c r="B60" t="s">
        <v>34</v>
      </c>
    </row>
    <row r="62" spans="2:6" x14ac:dyDescent="0.25">
      <c r="B62" s="16" t="s">
        <v>14</v>
      </c>
      <c r="C62" s="16"/>
      <c r="D62" s="16"/>
      <c r="E62" s="1">
        <v>200</v>
      </c>
      <c r="F62" s="2" t="s">
        <v>5</v>
      </c>
    </row>
    <row r="63" spans="2:6" x14ac:dyDescent="0.25">
      <c r="B63" s="17" t="s">
        <v>15</v>
      </c>
      <c r="C63" s="17"/>
      <c r="D63" s="17"/>
      <c r="E63" s="3">
        <f>355.6032+(3.4146927*E62)-(0.0037375*(E62-232.857)^2)</f>
        <v>1034.5068005968626</v>
      </c>
      <c r="F63" s="2" t="s">
        <v>3</v>
      </c>
    </row>
    <row r="64" spans="2:6" x14ac:dyDescent="0.25">
      <c r="F64" s="2"/>
    </row>
    <row r="66" spans="1:5" x14ac:dyDescent="0.25">
      <c r="A66" t="s">
        <v>25</v>
      </c>
    </row>
    <row r="67" spans="1:5" x14ac:dyDescent="0.25">
      <c r="B67" s="13" t="s">
        <v>18</v>
      </c>
      <c r="C67" s="13"/>
    </row>
    <row r="68" spans="1:5" x14ac:dyDescent="0.25">
      <c r="C68" s="12" t="s">
        <v>19</v>
      </c>
      <c r="D68" s="12"/>
      <c r="E68" t="s">
        <v>26</v>
      </c>
    </row>
    <row r="69" spans="1:5" x14ac:dyDescent="0.25">
      <c r="C69" s="12" t="s">
        <v>20</v>
      </c>
      <c r="D69" s="12"/>
      <c r="E69" t="s">
        <v>27</v>
      </c>
    </row>
    <row r="70" spans="1:5" x14ac:dyDescent="0.25">
      <c r="C70" s="12" t="s">
        <v>21</v>
      </c>
      <c r="D70" s="12"/>
      <c r="E70" t="s">
        <v>28</v>
      </c>
    </row>
    <row r="71" spans="1:5" x14ac:dyDescent="0.25">
      <c r="C71" s="11" t="s">
        <v>22</v>
      </c>
      <c r="D71" s="11"/>
      <c r="E71" t="s">
        <v>29</v>
      </c>
    </row>
    <row r="72" spans="1:5" ht="18" x14ac:dyDescent="0.35">
      <c r="C72" s="12" t="s">
        <v>23</v>
      </c>
      <c r="D72" s="12"/>
      <c r="E72" t="s">
        <v>30</v>
      </c>
    </row>
    <row r="73" spans="1:5" x14ac:dyDescent="0.25">
      <c r="C73" s="12" t="s">
        <v>24</v>
      </c>
      <c r="D73" s="12"/>
      <c r="E73" t="s">
        <v>31</v>
      </c>
    </row>
  </sheetData>
  <mergeCells count="16">
    <mergeCell ref="B42:D42"/>
    <mergeCell ref="B45:D45"/>
    <mergeCell ref="B62:D62"/>
    <mergeCell ref="B63:D63"/>
    <mergeCell ref="A1:D1"/>
    <mergeCell ref="B3:D3"/>
    <mergeCell ref="B20:D20"/>
    <mergeCell ref="B21:D21"/>
    <mergeCell ref="B24:D24"/>
    <mergeCell ref="B41:D41"/>
    <mergeCell ref="C73:D73"/>
    <mergeCell ref="B67:C67"/>
    <mergeCell ref="C68:D68"/>
    <mergeCell ref="C69:D69"/>
    <mergeCell ref="C70:D70"/>
    <mergeCell ref="C72:D7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Know Oxide Thickness</vt:lpstr>
      <vt:lpstr>Know Oxidation Time</vt:lpstr>
      <vt:lpstr>Sheet3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Patama Pholprasit</dc:creator>
  <cp:lastModifiedBy>Patama Pholprasit</cp:lastModifiedBy>
  <dcterms:created xsi:type="dcterms:W3CDTF">2014-09-10T13:05:54Z</dcterms:created>
  <dcterms:modified xsi:type="dcterms:W3CDTF">2014-09-18T12:17:29Z</dcterms:modified>
</cp:coreProperties>
</file>